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064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96" i="1"/>
  <c r="O96"/>
  <c r="O11" l="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8"/>
  <c r="O89"/>
  <c r="O90"/>
  <c r="O91"/>
  <c r="O92"/>
  <c r="O93"/>
  <c r="O94"/>
  <c r="O95"/>
  <c r="O10"/>
  <c r="D57" l="1"/>
  <c r="E57"/>
  <c r="F57"/>
  <c r="G57"/>
  <c r="H57"/>
  <c r="I57"/>
  <c r="J57"/>
  <c r="C57"/>
  <c r="D48"/>
  <c r="E48"/>
  <c r="F48"/>
  <c r="G48"/>
  <c r="H48"/>
  <c r="I48"/>
  <c r="J48"/>
  <c r="C48"/>
  <c r="D39"/>
  <c r="E39"/>
  <c r="F39"/>
  <c r="G39"/>
  <c r="H39"/>
  <c r="I39"/>
  <c r="J39"/>
  <c r="C39"/>
  <c r="D35"/>
  <c r="E35"/>
  <c r="F35"/>
  <c r="G35"/>
  <c r="H35"/>
  <c r="I35"/>
  <c r="J35"/>
  <c r="C35"/>
  <c r="D32"/>
  <c r="E32"/>
  <c r="F32"/>
  <c r="G32"/>
  <c r="H32"/>
  <c r="I32"/>
  <c r="J32"/>
  <c r="C32"/>
  <c r="D29"/>
  <c r="E29"/>
  <c r="F29"/>
  <c r="G29"/>
  <c r="H29"/>
  <c r="I29"/>
  <c r="J29"/>
  <c r="C29"/>
  <c r="N95" l="1"/>
  <c r="M95"/>
  <c r="L95"/>
  <c r="K95"/>
  <c r="N94"/>
  <c r="M94"/>
  <c r="L94"/>
  <c r="K94"/>
  <c r="N93"/>
  <c r="M93"/>
  <c r="L93"/>
  <c r="K93"/>
  <c r="N92"/>
  <c r="M92"/>
  <c r="L92"/>
  <c r="K92"/>
  <c r="N91"/>
  <c r="M91"/>
  <c r="L91"/>
  <c r="K91"/>
  <c r="N90"/>
  <c r="M90"/>
  <c r="L90"/>
  <c r="K90"/>
  <c r="N89"/>
  <c r="M89"/>
  <c r="L89"/>
  <c r="K89"/>
  <c r="N88"/>
  <c r="M88"/>
  <c r="L88"/>
  <c r="K88"/>
  <c r="N87"/>
  <c r="M87"/>
  <c r="L87"/>
  <c r="K87"/>
  <c r="N86"/>
  <c r="M86"/>
  <c r="L86"/>
  <c r="K86"/>
  <c r="N85"/>
  <c r="M85"/>
  <c r="L85"/>
  <c r="K85"/>
  <c r="N84"/>
  <c r="M84"/>
  <c r="L84"/>
  <c r="K84"/>
  <c r="N83"/>
  <c r="M83"/>
  <c r="L83"/>
  <c r="K83"/>
  <c r="N82"/>
  <c r="M82"/>
  <c r="L82"/>
  <c r="K82"/>
  <c r="N81"/>
  <c r="M81"/>
  <c r="L81"/>
  <c r="K81"/>
  <c r="N80"/>
  <c r="M80"/>
  <c r="L80"/>
  <c r="K80"/>
  <c r="N79"/>
  <c r="M79"/>
  <c r="L79"/>
  <c r="K79"/>
  <c r="N78"/>
  <c r="M78"/>
  <c r="L78"/>
  <c r="K78"/>
  <c r="N77"/>
  <c r="M77"/>
  <c r="L77"/>
  <c r="K77"/>
  <c r="N76"/>
  <c r="M76"/>
  <c r="L76"/>
  <c r="K76"/>
  <c r="N75"/>
  <c r="M75"/>
  <c r="L75"/>
  <c r="K75"/>
  <c r="N74"/>
  <c r="M74"/>
  <c r="L74"/>
  <c r="K74"/>
  <c r="N73"/>
  <c r="M73"/>
  <c r="L73"/>
  <c r="K73"/>
  <c r="N72"/>
  <c r="M72"/>
  <c r="L72"/>
  <c r="K72"/>
  <c r="N71"/>
  <c r="M71"/>
  <c r="L71"/>
  <c r="K71"/>
  <c r="N70"/>
  <c r="M70"/>
  <c r="L70"/>
  <c r="K70"/>
  <c r="N69"/>
  <c r="M69"/>
  <c r="L69"/>
  <c r="K69"/>
  <c r="N68"/>
  <c r="M68"/>
  <c r="L68"/>
  <c r="K68"/>
  <c r="N67"/>
  <c r="M67"/>
  <c r="L67"/>
  <c r="K67"/>
  <c r="N66"/>
  <c r="M66"/>
  <c r="L66"/>
  <c r="K66"/>
  <c r="N65"/>
  <c r="M65"/>
  <c r="L65"/>
  <c r="K65"/>
  <c r="N64"/>
  <c r="M64"/>
  <c r="L64"/>
  <c r="K64"/>
  <c r="N63"/>
  <c r="M63"/>
  <c r="L63"/>
  <c r="K63"/>
  <c r="N62"/>
  <c r="M62"/>
  <c r="L62"/>
  <c r="K62"/>
  <c r="N61"/>
  <c r="M61"/>
  <c r="L61"/>
  <c r="K61"/>
  <c r="N60"/>
  <c r="M60"/>
  <c r="L60"/>
  <c r="K60"/>
  <c r="N59"/>
  <c r="N57" s="1"/>
  <c r="M59"/>
  <c r="M57" s="1"/>
  <c r="L59"/>
  <c r="L57" s="1"/>
  <c r="K59"/>
  <c r="K57" s="1"/>
  <c r="N58"/>
  <c r="M58"/>
  <c r="L58"/>
  <c r="K58"/>
  <c r="N56"/>
  <c r="M56"/>
  <c r="L56"/>
  <c r="K56"/>
  <c r="N55"/>
  <c r="M55"/>
  <c r="L55"/>
  <c r="K55"/>
  <c r="N54"/>
  <c r="M54"/>
  <c r="L54"/>
  <c r="K54"/>
  <c r="N53"/>
  <c r="N48" s="1"/>
  <c r="M53"/>
  <c r="M48" s="1"/>
  <c r="L53"/>
  <c r="L48" s="1"/>
  <c r="K53"/>
  <c r="K48" s="1"/>
  <c r="N52"/>
  <c r="M52"/>
  <c r="L52"/>
  <c r="K52"/>
  <c r="N51"/>
  <c r="M51"/>
  <c r="L51"/>
  <c r="K51"/>
  <c r="N50"/>
  <c r="M50"/>
  <c r="L50"/>
  <c r="K50"/>
  <c r="N49"/>
  <c r="M49"/>
  <c r="L49"/>
  <c r="K49"/>
  <c r="N47"/>
  <c r="M47"/>
  <c r="L47"/>
  <c r="K47"/>
  <c r="N46"/>
  <c r="M46"/>
  <c r="L46"/>
  <c r="K46"/>
  <c r="N45"/>
  <c r="M45"/>
  <c r="L45"/>
  <c r="K45"/>
  <c r="N44"/>
  <c r="M44"/>
  <c r="L44"/>
  <c r="K44"/>
  <c r="N43"/>
  <c r="M43"/>
  <c r="L43"/>
  <c r="K43"/>
  <c r="N42"/>
  <c r="M42"/>
  <c r="L42"/>
  <c r="K42"/>
  <c r="N41"/>
  <c r="M41"/>
  <c r="L41"/>
  <c r="K41"/>
  <c r="N40"/>
  <c r="M40"/>
  <c r="L40"/>
  <c r="K40"/>
  <c r="N38"/>
  <c r="N35" s="1"/>
  <c r="M38"/>
  <c r="M35" s="1"/>
  <c r="L38"/>
  <c r="L35" s="1"/>
  <c r="K38"/>
  <c r="K35" s="1"/>
  <c r="N37"/>
  <c r="M37"/>
  <c r="L37"/>
  <c r="K37"/>
  <c r="N36"/>
  <c r="M36"/>
  <c r="L36"/>
  <c r="K36"/>
  <c r="N34"/>
  <c r="N32" s="1"/>
  <c r="M34"/>
  <c r="M32" s="1"/>
  <c r="L34"/>
  <c r="L32" s="1"/>
  <c r="K34"/>
  <c r="K32" s="1"/>
  <c r="N33"/>
  <c r="M33"/>
  <c r="L33"/>
  <c r="K33"/>
  <c r="N31"/>
  <c r="N29" s="1"/>
  <c r="M31"/>
  <c r="M29" s="1"/>
  <c r="L31"/>
  <c r="L29" s="1"/>
  <c r="K31"/>
  <c r="K29" s="1"/>
  <c r="N30"/>
  <c r="M30"/>
  <c r="L30"/>
  <c r="K30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1"/>
  <c r="M11"/>
  <c r="L11"/>
  <c r="K11"/>
  <c r="N10"/>
  <c r="M10"/>
  <c r="L10"/>
  <c r="K10"/>
  <c r="L39" l="1"/>
  <c r="N39"/>
  <c r="K39"/>
  <c r="M39"/>
</calcChain>
</file>

<file path=xl/sharedStrings.xml><?xml version="1.0" encoding="utf-8"?>
<sst xmlns="http://schemas.openxmlformats.org/spreadsheetml/2006/main" count="199" uniqueCount="189">
  <si>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</si>
  <si>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</si>
  <si>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</si>
  <si>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</si>
  <si>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</si>
  <si>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</si>
  <si>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</si>
  <si>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</si>
  <si>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</si>
  <si>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</si>
  <si>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</si>
  <si>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</si>
  <si>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</si>
  <si>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</si>
  <si>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</si>
  <si>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</si>
  <si>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</si>
  <si>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</si>
  <si>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</si>
  <si>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</si>
  <si>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0191</t>
  </si>
  <si>
    <t>Проведення місцевих виборів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</si>
  <si>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</si>
  <si>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</si>
  <si>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</si>
  <si>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</si>
  <si>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</si>
  <si>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</si>
  <si>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</si>
  <si>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</si>
  <si>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</si>
  <si>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</si>
  <si>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</si>
  <si>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</si>
  <si>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</si>
  <si>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</si>
  <si>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</si>
  <si>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</si>
  <si>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</si>
  <si>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</si>
  <si>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</si>
  <si>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</si>
  <si>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</si>
  <si>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</si>
  <si>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</si>
  <si>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</si>
  <si>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2151</t>
  </si>
  <si>
    <t>Забезпечення діяльності інших закладів у сфері охорони здоров`я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</si>
  <si>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</si>
  <si>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</si>
  <si>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</si>
  <si>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</si>
  <si>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</si>
  <si>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</si>
  <si>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</si>
  <si>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</si>
  <si>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</si>
  <si>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</si>
  <si>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</si>
  <si>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</si>
  <si>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</si>
  <si>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</si>
  <si>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</si>
  <si>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</si>
  <si>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</si>
  <si>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</si>
  <si>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</si>
  <si>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</si>
  <si>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</si>
  <si>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</si>
  <si>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</si>
  <si>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</si>
  <si>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</si>
  <si>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</si>
  <si>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</si>
  <si>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</si>
  <si>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</si>
  <si>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</si>
  <si>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</si>
  <si>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</si>
  <si>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</si>
  <si>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</si>
  <si>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</si>
  <si>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</si>
  <si>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</si>
  <si>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</si>
  <si>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</si>
  <si>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</si>
  <si>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</si>
  <si>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</si>
  <si>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</si>
  <si>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</si>
  <si>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</si>
  <si>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</si>
  <si>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</si>
  <si>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</si>
  <si>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</si>
  <si>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</si>
  <si>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3123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</si>
  <si>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</si>
  <si>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</si>
  <si>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</si>
  <si>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</si>
  <si>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</si>
  <si>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</si>
  <si>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</si>
  <si>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</si>
  <si>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</si>
  <si>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</si>
  <si>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</si>
  <si>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</si>
  <si>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</si>
  <si>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</si>
  <si>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</si>
  <si>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</si>
  <si>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</si>
  <si>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</si>
  <si>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</si>
  <si>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</si>
  <si>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</si>
  <si>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</si>
  <si>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</si>
  <si>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</si>
  <si>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</si>
  <si>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</si>
  <si>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</si>
  <si>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</si>
  <si>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</si>
  <si>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</si>
  <si>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</si>
  <si>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</si>
  <si>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</si>
  <si>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</si>
  <si>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</si>
  <si>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</si>
  <si>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7000</t>
  </si>
  <si>
    <t>Економічна діяльність</t>
  </si>
  <si>
    <t>7110</t>
  </si>
  <si>
    <t>Реалізація програм в галузі сільського господарства</t>
  </si>
  <si>
    <t>7610</t>
  </si>
  <si>
    <t>Сприяння розвитку малого та середнього підприємництва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</si>
  <si>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</si>
  <si>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</si>
  <si>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</si>
  <si>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</si>
  <si>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</si>
  <si>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</si>
  <si>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8320</t>
  </si>
  <si>
    <t>Збереження природно-заповідного фонду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</si>
  <si>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</si>
  <si>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</si>
  <si>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</si>
  <si>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</si>
  <si>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</si>
  <si>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</si>
  <si>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9150</t>
  </si>
  <si>
    <t>Інші дотації з місцевого бюджету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</si>
  <si>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</si>
  <si>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</si>
  <si>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</si>
  <si>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</si>
  <si>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</si>
  <si>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</si>
  <si>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</si>
  <si>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</si>
  <si>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</si>
  <si>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</si>
  <si>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</si>
  <si>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</si>
  <si>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Надання пільг та житлових субсидій населенню на оплату електроененргії ,природного газу,послуг тепло-,водопостачання і водовідведення,квартальної плати ,вивезення побутового сміття та рідких нечистот</t>
  </si>
  <si>
    <t>Надання пільг та субсидій населенню на придбання твердого та рідкого пічного побутового палива і скрапленого газу</t>
  </si>
  <si>
    <t xml:space="preserve">Надання пільг з оплати послуг звязку ,інших передбачених законодавством пільг окремим категоріям громадян та компенсації за пільговий проїзд окремих категорій громадян </t>
  </si>
  <si>
    <t>Надання допомоги сім’ям  з дітьми ,малозабезпеченим сімям, тимчасової допомоги дітям</t>
  </si>
  <si>
    <t>Надання допомоги особам  з  інвалідністю ,дітям з інвалідністю , особам ,які не мають права на пенсію,непрацюючій особі ,яка досягла загального пенсійного віку , але не набула права на пенсійну виплату,допомоги по догляду за особами з інвалідністю І-ІІ групи внаслідок психічного розладу ,компенсаційної виплати непрацюючій працездатній особі, яка досягла 80-річного віку</t>
  </si>
  <si>
    <t>3100</t>
  </si>
  <si>
    <t>3110</t>
  </si>
  <si>
    <t>Здійснення соціальної роботи  з вразливими категоріями населення</t>
  </si>
  <si>
    <t>3130</t>
  </si>
  <si>
    <t>3190</t>
  </si>
  <si>
    <t>3240</t>
  </si>
  <si>
    <t xml:space="preserve">% до річних призначень з урахуванням змін </t>
  </si>
  <si>
    <t>сьомого скликання Ніжинської районної ради</t>
  </si>
  <si>
    <t xml:space="preserve">Виконання  районного бюджету за 9 місяців 2018 року </t>
  </si>
  <si>
    <t>Виконання  районного бюджету за  2018 рік</t>
  </si>
  <si>
    <t xml:space="preserve">                                                                                      Загальний фонд</t>
  </si>
  <si>
    <t>Кредитування загального фонду</t>
  </si>
  <si>
    <t>Начальник фінансового упарвління                                                     С.АЛЕМША</t>
  </si>
  <si>
    <t xml:space="preserve">Додаток 3 до рішення двадцять другої  сесії </t>
  </si>
  <si>
    <t>від 26 березня 2019 року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</si>
</sst>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#0.0"/>
    <numFmt numFmtId="166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quotePrefix="1" applyFont="1" applyBorder="1" applyAlignment="1">
      <alignment vertical="center" wrapText="1"/>
    </xf>
    <xf numFmtId="164" fontId="0" fillId="0" borderId="0" xfId="0" applyNumberFormat="1"/>
    <xf numFmtId="165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tabSelected="1" topLeftCell="A85" workbookViewId="0">
      <selection activeCell="O4" sqref="O4"/>
    </sheetView>
  </sheetViews>
  <sheetFormatPr defaultRowHeight="12.75"/>
  <cols>
    <col min="1" max="1" width="10.7109375" customWidth="1"/>
    <col min="2" max="2" width="53.5703125" customWidth="1"/>
    <col min="3" max="3" width="15.7109375" customWidth="1"/>
    <col min="4" max="4" width="15.42578125" customWidth="1"/>
    <col min="5" max="5" width="0.140625" hidden="1" customWidth="1"/>
    <col min="6" max="7" width="15.7109375" hidden="1" customWidth="1"/>
    <col min="8" max="8" width="15.5703125" customWidth="1"/>
    <col min="9" max="14" width="15.7109375" hidden="1" customWidth="1"/>
    <col min="15" max="15" width="15.5703125" customWidth="1"/>
    <col min="16" max="16" width="15.7109375" hidden="1" customWidth="1"/>
    <col min="19" max="19" width="12.42578125" bestFit="1" customWidth="1"/>
    <col min="23" max="23" width="8.85546875" customWidth="1"/>
  </cols>
  <sheetData>
    <row r="1" spans="1:16">
      <c r="D1" t="s">
        <v>187</v>
      </c>
    </row>
    <row r="2" spans="1:16">
      <c r="D2" t="s">
        <v>181</v>
      </c>
    </row>
    <row r="3" spans="1:16">
      <c r="D3" t="s">
        <v>188</v>
      </c>
    </row>
    <row r="4" spans="1:16" ht="18.75">
      <c r="A4" s="23" t="s">
        <v>183</v>
      </c>
      <c r="B4" s="24" t="s">
        <v>182</v>
      </c>
      <c r="C4" s="24" t="s">
        <v>182</v>
      </c>
      <c r="D4" s="24" t="s">
        <v>182</v>
      </c>
      <c r="E4" s="24" t="s">
        <v>182</v>
      </c>
      <c r="F4" s="24" t="s">
        <v>182</v>
      </c>
      <c r="G4" s="24" t="s">
        <v>182</v>
      </c>
      <c r="H4" s="24" t="s">
        <v>182</v>
      </c>
      <c r="I4" s="24" t="s">
        <v>182</v>
      </c>
      <c r="J4" s="24" t="s">
        <v>182</v>
      </c>
      <c r="K4" s="24" t="s">
        <v>182</v>
      </c>
      <c r="L4" s="24" t="s">
        <v>182</v>
      </c>
    </row>
    <row r="5" spans="1:16" ht="3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6" ht="18.75">
      <c r="A6" s="19"/>
      <c r="B6" s="20" t="s">
        <v>184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6" ht="0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6" hidden="1">
      <c r="L8" s="1"/>
    </row>
    <row r="9" spans="1:16" s="2" customFormat="1" ht="73.5" customHeight="1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4" t="s">
        <v>180</v>
      </c>
      <c r="P9" s="4"/>
    </row>
    <row r="10" spans="1:16">
      <c r="A10" s="5" t="s">
        <v>14</v>
      </c>
      <c r="B10" s="6" t="s">
        <v>15</v>
      </c>
      <c r="C10" s="7">
        <v>3048400</v>
      </c>
      <c r="D10" s="7">
        <v>3168043.78</v>
      </c>
      <c r="E10" s="7">
        <v>3168043.78</v>
      </c>
      <c r="F10" s="7">
        <v>3148497.4699999993</v>
      </c>
      <c r="G10" s="7">
        <v>0</v>
      </c>
      <c r="H10" s="7">
        <v>3148497.4699999993</v>
      </c>
      <c r="I10" s="7">
        <v>0</v>
      </c>
      <c r="J10" s="7">
        <v>0</v>
      </c>
      <c r="K10" s="7">
        <f t="shared" ref="K10:K45" si="0">E10-F10</f>
        <v>19546.310000000522</v>
      </c>
      <c r="L10" s="7">
        <f t="shared" ref="L10:L45" si="1">D10-F10</f>
        <v>19546.310000000522</v>
      </c>
      <c r="M10" s="7">
        <f t="shared" ref="M10:M45" si="2">IF(E10=0,0,(F10/E10)*100)</f>
        <v>99.383016417784461</v>
      </c>
      <c r="N10" s="7">
        <f t="shared" ref="N10:N45" si="3">D10-H10</f>
        <v>19546.310000000522</v>
      </c>
      <c r="O10" s="17">
        <f>H10/D10*100</f>
        <v>99.383016417784461</v>
      </c>
      <c r="P10" s="7"/>
    </row>
    <row r="11" spans="1:16" ht="51">
      <c r="A11" s="8" t="s">
        <v>16</v>
      </c>
      <c r="B11" s="9" t="s">
        <v>17</v>
      </c>
      <c r="C11" s="10">
        <v>2159400</v>
      </c>
      <c r="D11" s="10">
        <v>2590218.8799999994</v>
      </c>
      <c r="E11" s="10">
        <v>2590218.8799999994</v>
      </c>
      <c r="F11" s="10">
        <v>2570748.8499999996</v>
      </c>
      <c r="G11" s="10">
        <v>0</v>
      </c>
      <c r="H11" s="10">
        <v>2570748.8499999996</v>
      </c>
      <c r="I11" s="10">
        <v>0</v>
      </c>
      <c r="J11" s="10">
        <v>0</v>
      </c>
      <c r="K11" s="10">
        <f t="shared" si="0"/>
        <v>19470.029999999795</v>
      </c>
      <c r="L11" s="10">
        <f t="shared" si="1"/>
        <v>19470.029999999795</v>
      </c>
      <c r="M11" s="10">
        <f t="shared" si="2"/>
        <v>99.248324913761735</v>
      </c>
      <c r="N11" s="10">
        <f t="shared" si="3"/>
        <v>19470.029999999795</v>
      </c>
      <c r="O11" s="17">
        <f t="shared" ref="O11:O74" si="4">H11/D11*100</f>
        <v>99.248324913761735</v>
      </c>
      <c r="P11" s="10"/>
    </row>
    <row r="12" spans="1:16">
      <c r="A12" s="8" t="s">
        <v>18</v>
      </c>
      <c r="B12" s="9" t="s">
        <v>19</v>
      </c>
      <c r="C12" s="10">
        <v>889000</v>
      </c>
      <c r="D12" s="10">
        <v>576424.9</v>
      </c>
      <c r="E12" s="10">
        <v>576424.9</v>
      </c>
      <c r="F12" s="10">
        <v>576348.62</v>
      </c>
      <c r="G12" s="10">
        <v>0</v>
      </c>
      <c r="H12" s="10">
        <v>576348.62</v>
      </c>
      <c r="I12" s="10">
        <v>0</v>
      </c>
      <c r="J12" s="10">
        <v>0</v>
      </c>
      <c r="K12" s="10">
        <f t="shared" si="0"/>
        <v>76.28000000002794</v>
      </c>
      <c r="L12" s="10">
        <f t="shared" si="1"/>
        <v>76.28000000002794</v>
      </c>
      <c r="M12" s="10">
        <f t="shared" si="2"/>
        <v>99.986766706295995</v>
      </c>
      <c r="N12" s="10">
        <f t="shared" si="3"/>
        <v>76.28000000002794</v>
      </c>
      <c r="O12" s="17">
        <f t="shared" si="4"/>
        <v>99.986766706295995</v>
      </c>
      <c r="P12" s="10"/>
    </row>
    <row r="13" spans="1:16">
      <c r="A13" s="8" t="s">
        <v>20</v>
      </c>
      <c r="B13" s="9" t="s">
        <v>21</v>
      </c>
      <c r="C13" s="10">
        <v>0</v>
      </c>
      <c r="D13" s="10">
        <v>1400</v>
      </c>
      <c r="E13" s="10">
        <v>1400</v>
      </c>
      <c r="F13" s="10">
        <v>1400</v>
      </c>
      <c r="G13" s="10">
        <v>0</v>
      </c>
      <c r="H13" s="10">
        <v>1400</v>
      </c>
      <c r="I13" s="10">
        <v>0</v>
      </c>
      <c r="J13" s="10">
        <v>0</v>
      </c>
      <c r="K13" s="10">
        <f t="shared" si="0"/>
        <v>0</v>
      </c>
      <c r="L13" s="10">
        <f t="shared" si="1"/>
        <v>0</v>
      </c>
      <c r="M13" s="10">
        <f t="shared" si="2"/>
        <v>100</v>
      </c>
      <c r="N13" s="10">
        <f t="shared" si="3"/>
        <v>0</v>
      </c>
      <c r="O13" s="17">
        <f t="shared" si="4"/>
        <v>100</v>
      </c>
      <c r="P13" s="10"/>
    </row>
    <row r="14" spans="1:16" ht="12" customHeight="1">
      <c r="A14" s="5" t="s">
        <v>22</v>
      </c>
      <c r="B14" s="6" t="s">
        <v>23</v>
      </c>
      <c r="C14" s="7">
        <v>44644250</v>
      </c>
      <c r="D14" s="7">
        <v>56928166.319999993</v>
      </c>
      <c r="E14" s="7">
        <v>56928166.319999993</v>
      </c>
      <c r="F14" s="7">
        <v>55990147.209999993</v>
      </c>
      <c r="G14" s="7">
        <v>0</v>
      </c>
      <c r="H14" s="7">
        <v>55990147.209999993</v>
      </c>
      <c r="I14" s="7">
        <v>0</v>
      </c>
      <c r="J14" s="7">
        <v>0</v>
      </c>
      <c r="K14" s="7">
        <f t="shared" si="0"/>
        <v>938019.1099999994</v>
      </c>
      <c r="L14" s="7">
        <f t="shared" si="1"/>
        <v>938019.1099999994</v>
      </c>
      <c r="M14" s="7">
        <f t="shared" si="2"/>
        <v>98.352275910790311</v>
      </c>
      <c r="N14" s="7">
        <f t="shared" si="3"/>
        <v>938019.1099999994</v>
      </c>
      <c r="O14" s="17">
        <f t="shared" si="4"/>
        <v>98.352275910790311</v>
      </c>
      <c r="P14" s="7"/>
    </row>
    <row r="15" spans="1:16" ht="51" hidden="1">
      <c r="A15" s="8" t="s">
        <v>24</v>
      </c>
      <c r="B15" s="9" t="s">
        <v>25</v>
      </c>
      <c r="C15" s="10">
        <v>39811000</v>
      </c>
      <c r="D15" s="10">
        <v>49717524.379999995</v>
      </c>
      <c r="E15" s="10">
        <v>49717524.379999995</v>
      </c>
      <c r="F15" s="10">
        <v>48782648.979999989</v>
      </c>
      <c r="G15" s="10">
        <v>0</v>
      </c>
      <c r="H15" s="10">
        <v>48782648.979999989</v>
      </c>
      <c r="I15" s="10">
        <v>0</v>
      </c>
      <c r="J15" s="10">
        <v>0</v>
      </c>
      <c r="K15" s="10">
        <f t="shared" si="0"/>
        <v>934875.40000000596</v>
      </c>
      <c r="L15" s="10">
        <f t="shared" si="1"/>
        <v>934875.40000000596</v>
      </c>
      <c r="M15" s="10">
        <f t="shared" si="2"/>
        <v>98.119626003791765</v>
      </c>
      <c r="N15" s="10">
        <f t="shared" si="3"/>
        <v>934875.40000000596</v>
      </c>
      <c r="O15" s="17">
        <f t="shared" si="4"/>
        <v>98.119626003791765</v>
      </c>
      <c r="P15" s="10"/>
    </row>
    <row r="16" spans="1:16" ht="25.5" hidden="1">
      <c r="A16" s="8" t="s">
        <v>26</v>
      </c>
      <c r="B16" s="9" t="s">
        <v>27</v>
      </c>
      <c r="C16" s="10">
        <v>695000</v>
      </c>
      <c r="D16" s="10">
        <v>1079311</v>
      </c>
      <c r="E16" s="10">
        <v>1079311</v>
      </c>
      <c r="F16" s="10">
        <v>1079308.56</v>
      </c>
      <c r="G16" s="10">
        <v>0</v>
      </c>
      <c r="H16" s="10">
        <v>1079308.56</v>
      </c>
      <c r="I16" s="10">
        <v>0</v>
      </c>
      <c r="J16" s="10">
        <v>0</v>
      </c>
      <c r="K16" s="10">
        <f t="shared" si="0"/>
        <v>2.4399999999441206</v>
      </c>
      <c r="L16" s="10">
        <f t="shared" si="1"/>
        <v>2.4399999999441206</v>
      </c>
      <c r="M16" s="10">
        <f t="shared" si="2"/>
        <v>99.999773929849695</v>
      </c>
      <c r="N16" s="10">
        <f t="shared" si="3"/>
        <v>2.4399999999441206</v>
      </c>
      <c r="O16" s="17">
        <f t="shared" si="4"/>
        <v>99.999773929849695</v>
      </c>
      <c r="P16" s="10"/>
    </row>
    <row r="17" spans="1:19" ht="38.25" hidden="1">
      <c r="A17" s="8" t="s">
        <v>28</v>
      </c>
      <c r="B17" s="9" t="s">
        <v>29</v>
      </c>
      <c r="C17" s="10">
        <v>668450</v>
      </c>
      <c r="D17" s="10">
        <v>1503127.0699999998</v>
      </c>
      <c r="E17" s="10">
        <v>1503127.0699999998</v>
      </c>
      <c r="F17" s="10">
        <v>1503127.0699999998</v>
      </c>
      <c r="G17" s="10">
        <v>0</v>
      </c>
      <c r="H17" s="10">
        <v>1503127.0699999998</v>
      </c>
      <c r="I17" s="10">
        <v>0</v>
      </c>
      <c r="J17" s="10">
        <v>0</v>
      </c>
      <c r="K17" s="10">
        <f t="shared" si="0"/>
        <v>0</v>
      </c>
      <c r="L17" s="10">
        <f t="shared" si="1"/>
        <v>0</v>
      </c>
      <c r="M17" s="10">
        <f t="shared" si="2"/>
        <v>100</v>
      </c>
      <c r="N17" s="10">
        <f t="shared" si="3"/>
        <v>0</v>
      </c>
      <c r="O17" s="17">
        <f t="shared" si="4"/>
        <v>100</v>
      </c>
      <c r="P17" s="10"/>
    </row>
    <row r="18" spans="1:19" hidden="1">
      <c r="A18" s="8" t="s">
        <v>30</v>
      </c>
      <c r="B18" s="9" t="s">
        <v>31</v>
      </c>
      <c r="C18" s="10">
        <v>1254360</v>
      </c>
      <c r="D18" s="10">
        <v>1567312</v>
      </c>
      <c r="E18" s="10">
        <v>1567312</v>
      </c>
      <c r="F18" s="10">
        <v>1564178.8799999997</v>
      </c>
      <c r="G18" s="10">
        <v>0</v>
      </c>
      <c r="H18" s="10">
        <v>1564178.8799999997</v>
      </c>
      <c r="I18" s="10">
        <v>0</v>
      </c>
      <c r="J18" s="10">
        <v>0</v>
      </c>
      <c r="K18" s="10">
        <f t="shared" si="0"/>
        <v>3133.1200000003446</v>
      </c>
      <c r="L18" s="10">
        <f t="shared" si="1"/>
        <v>3133.1200000003446</v>
      </c>
      <c r="M18" s="10">
        <f t="shared" si="2"/>
        <v>99.800095960472433</v>
      </c>
      <c r="N18" s="10">
        <f t="shared" si="3"/>
        <v>3133.1200000003446</v>
      </c>
      <c r="O18" s="17">
        <f t="shared" si="4"/>
        <v>99.800095960472433</v>
      </c>
      <c r="P18" s="10"/>
    </row>
    <row r="19" spans="1:19" hidden="1">
      <c r="A19" s="8" t="s">
        <v>32</v>
      </c>
      <c r="B19" s="9" t="s">
        <v>33</v>
      </c>
      <c r="C19" s="10">
        <v>2208200</v>
      </c>
      <c r="D19" s="10">
        <v>3051841.87</v>
      </c>
      <c r="E19" s="10">
        <v>3051841.87</v>
      </c>
      <c r="F19" s="10">
        <v>3051833.7199999997</v>
      </c>
      <c r="G19" s="10">
        <v>0</v>
      </c>
      <c r="H19" s="10">
        <v>3051833.7199999997</v>
      </c>
      <c r="I19" s="10">
        <v>0</v>
      </c>
      <c r="J19" s="10">
        <v>0</v>
      </c>
      <c r="K19" s="10">
        <f t="shared" si="0"/>
        <v>8.150000000372529</v>
      </c>
      <c r="L19" s="10">
        <f t="shared" si="1"/>
        <v>8.150000000372529</v>
      </c>
      <c r="M19" s="10">
        <f t="shared" si="2"/>
        <v>99.999732948155653</v>
      </c>
      <c r="N19" s="10">
        <f t="shared" si="3"/>
        <v>8.150000000372529</v>
      </c>
      <c r="O19" s="17">
        <f t="shared" si="4"/>
        <v>99.999732948155653</v>
      </c>
      <c r="P19" s="10"/>
    </row>
    <row r="20" spans="1:19" hidden="1">
      <c r="A20" s="8" t="s">
        <v>34</v>
      </c>
      <c r="B20" s="9" t="s">
        <v>35</v>
      </c>
      <c r="C20" s="10">
        <v>7240</v>
      </c>
      <c r="D20" s="10">
        <v>9050</v>
      </c>
      <c r="E20" s="10">
        <v>9050</v>
      </c>
      <c r="F20" s="10">
        <v>9050</v>
      </c>
      <c r="G20" s="10">
        <v>0</v>
      </c>
      <c r="H20" s="10">
        <v>9050</v>
      </c>
      <c r="I20" s="10">
        <v>0</v>
      </c>
      <c r="J20" s="10">
        <v>0</v>
      </c>
      <c r="K20" s="10">
        <f t="shared" si="0"/>
        <v>0</v>
      </c>
      <c r="L20" s="10">
        <f t="shared" si="1"/>
        <v>0</v>
      </c>
      <c r="M20" s="10">
        <f t="shared" si="2"/>
        <v>100</v>
      </c>
      <c r="N20" s="10">
        <f t="shared" si="3"/>
        <v>0</v>
      </c>
      <c r="O20" s="17">
        <f t="shared" si="4"/>
        <v>100</v>
      </c>
      <c r="P20" s="10"/>
    </row>
    <row r="21" spans="1:19">
      <c r="A21" s="5" t="s">
        <v>36</v>
      </c>
      <c r="B21" s="6" t="s">
        <v>37</v>
      </c>
      <c r="C21" s="7">
        <v>17524000</v>
      </c>
      <c r="D21" s="7">
        <v>39250130</v>
      </c>
      <c r="E21" s="7">
        <v>39250130</v>
      </c>
      <c r="F21" s="7">
        <v>37888664.170000002</v>
      </c>
      <c r="G21" s="7">
        <v>0</v>
      </c>
      <c r="H21" s="7">
        <v>37888664.170000002</v>
      </c>
      <c r="I21" s="7">
        <v>0</v>
      </c>
      <c r="J21" s="7">
        <v>13198.48</v>
      </c>
      <c r="K21" s="7">
        <f t="shared" si="0"/>
        <v>1361465.8299999982</v>
      </c>
      <c r="L21" s="7">
        <f t="shared" si="1"/>
        <v>1361465.8299999982</v>
      </c>
      <c r="M21" s="7">
        <f t="shared" si="2"/>
        <v>96.53130873706661</v>
      </c>
      <c r="N21" s="7">
        <f t="shared" si="3"/>
        <v>1361465.8299999982</v>
      </c>
      <c r="O21" s="17">
        <f t="shared" si="4"/>
        <v>96.53130873706661</v>
      </c>
      <c r="P21" s="7"/>
    </row>
    <row r="22" spans="1:19" hidden="1">
      <c r="A22" s="8" t="s">
        <v>38</v>
      </c>
      <c r="B22" s="9" t="s">
        <v>39</v>
      </c>
      <c r="C22" s="10">
        <v>13163700</v>
      </c>
      <c r="D22" s="10">
        <v>25254183.34</v>
      </c>
      <c r="E22" s="10">
        <v>25254183.34</v>
      </c>
      <c r="F22" s="10">
        <v>24901856.620000001</v>
      </c>
      <c r="G22" s="10">
        <v>0</v>
      </c>
      <c r="H22" s="10">
        <v>24901856.620000001</v>
      </c>
      <c r="I22" s="10">
        <v>0</v>
      </c>
      <c r="J22" s="10">
        <v>13198.48</v>
      </c>
      <c r="K22" s="10">
        <f t="shared" si="0"/>
        <v>352326.71999999881</v>
      </c>
      <c r="L22" s="10">
        <f t="shared" si="1"/>
        <v>352326.71999999881</v>
      </c>
      <c r="M22" s="10">
        <f t="shared" si="2"/>
        <v>98.604877792892438</v>
      </c>
      <c r="N22" s="10">
        <f t="shared" si="3"/>
        <v>352326.71999999881</v>
      </c>
      <c r="O22" s="17">
        <f t="shared" si="4"/>
        <v>98.604877792892438</v>
      </c>
      <c r="P22" s="10"/>
    </row>
    <row r="23" spans="1:19" ht="25.5" hidden="1">
      <c r="A23" s="8" t="s">
        <v>40</v>
      </c>
      <c r="B23" s="9" t="s">
        <v>41</v>
      </c>
      <c r="C23" s="10">
        <v>3133600</v>
      </c>
      <c r="D23" s="10">
        <v>12670415.83</v>
      </c>
      <c r="E23" s="10">
        <v>12670415.83</v>
      </c>
      <c r="F23" s="10">
        <v>11671968.960000001</v>
      </c>
      <c r="G23" s="10">
        <v>0</v>
      </c>
      <c r="H23" s="10">
        <v>11671968.960000001</v>
      </c>
      <c r="I23" s="10">
        <v>0</v>
      </c>
      <c r="J23" s="10">
        <v>0</v>
      </c>
      <c r="K23" s="10">
        <f t="shared" si="0"/>
        <v>998446.86999999918</v>
      </c>
      <c r="L23" s="10">
        <f t="shared" si="1"/>
        <v>998446.86999999918</v>
      </c>
      <c r="M23" s="10">
        <f t="shared" si="2"/>
        <v>92.119857127056903</v>
      </c>
      <c r="N23" s="10">
        <f t="shared" si="3"/>
        <v>998446.86999999918</v>
      </c>
      <c r="O23" s="17">
        <f t="shared" si="4"/>
        <v>92.119857127056903</v>
      </c>
      <c r="P23" s="10"/>
    </row>
    <row r="24" spans="1:19" ht="25.5" hidden="1">
      <c r="A24" s="8" t="s">
        <v>42</v>
      </c>
      <c r="B24" s="9" t="s">
        <v>43</v>
      </c>
      <c r="C24" s="10">
        <v>338700</v>
      </c>
      <c r="D24" s="10">
        <v>913367.83</v>
      </c>
      <c r="E24" s="10">
        <v>913367.83</v>
      </c>
      <c r="F24" s="10">
        <v>905968.39</v>
      </c>
      <c r="G24" s="10">
        <v>0</v>
      </c>
      <c r="H24" s="10">
        <v>905968.39</v>
      </c>
      <c r="I24" s="10">
        <v>0</v>
      </c>
      <c r="J24" s="10">
        <v>0</v>
      </c>
      <c r="K24" s="10">
        <f t="shared" si="0"/>
        <v>7399.4399999999441</v>
      </c>
      <c r="L24" s="10">
        <f t="shared" si="1"/>
        <v>7399.4399999999441</v>
      </c>
      <c r="M24" s="10">
        <f t="shared" si="2"/>
        <v>99.189872934324825</v>
      </c>
      <c r="N24" s="10">
        <f t="shared" si="3"/>
        <v>7399.4399999999441</v>
      </c>
      <c r="O24" s="17">
        <f t="shared" si="4"/>
        <v>99.189872934324825</v>
      </c>
      <c r="P24" s="10"/>
    </row>
    <row r="25" spans="1:19" ht="25.5" hidden="1">
      <c r="A25" s="8" t="s">
        <v>44</v>
      </c>
      <c r="B25" s="9" t="s">
        <v>45</v>
      </c>
      <c r="C25" s="10">
        <v>878000</v>
      </c>
      <c r="D25" s="10">
        <v>387163</v>
      </c>
      <c r="E25" s="10">
        <v>387163</v>
      </c>
      <c r="F25" s="10">
        <v>387163</v>
      </c>
      <c r="G25" s="10">
        <v>0</v>
      </c>
      <c r="H25" s="10">
        <v>387163</v>
      </c>
      <c r="I25" s="10">
        <v>0</v>
      </c>
      <c r="J25" s="10">
        <v>0</v>
      </c>
      <c r="K25" s="10">
        <f t="shared" si="0"/>
        <v>0</v>
      </c>
      <c r="L25" s="10">
        <f t="shared" si="1"/>
        <v>0</v>
      </c>
      <c r="M25" s="10">
        <f t="shared" si="2"/>
        <v>100</v>
      </c>
      <c r="N25" s="10">
        <f t="shared" si="3"/>
        <v>0</v>
      </c>
      <c r="O25" s="17">
        <f t="shared" si="4"/>
        <v>100</v>
      </c>
      <c r="P25" s="10"/>
    </row>
    <row r="26" spans="1:19" ht="25.5" hidden="1">
      <c r="A26" s="8" t="s">
        <v>46</v>
      </c>
      <c r="B26" s="9" t="s">
        <v>47</v>
      </c>
      <c r="C26" s="10">
        <v>10000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0</v>
      </c>
      <c r="M26" s="10">
        <f t="shared" si="2"/>
        <v>0</v>
      </c>
      <c r="N26" s="10">
        <f t="shared" si="3"/>
        <v>0</v>
      </c>
      <c r="O26" s="17" t="e">
        <f t="shared" si="4"/>
        <v>#DIV/0!</v>
      </c>
      <c r="P26" s="10"/>
    </row>
    <row r="27" spans="1:19" hidden="1">
      <c r="A27" s="8" t="s">
        <v>48</v>
      </c>
      <c r="B27" s="9" t="s">
        <v>49</v>
      </c>
      <c r="C27" s="10">
        <v>0</v>
      </c>
      <c r="D27" s="10">
        <v>25000</v>
      </c>
      <c r="E27" s="10">
        <v>25000</v>
      </c>
      <c r="F27" s="10">
        <v>21707.200000000001</v>
      </c>
      <c r="G27" s="10">
        <v>0</v>
      </c>
      <c r="H27" s="10">
        <v>21707.200000000001</v>
      </c>
      <c r="I27" s="10">
        <v>0</v>
      </c>
      <c r="J27" s="10">
        <v>0</v>
      </c>
      <c r="K27" s="10">
        <f t="shared" si="0"/>
        <v>3292.7999999999993</v>
      </c>
      <c r="L27" s="10">
        <f t="shared" si="1"/>
        <v>3292.7999999999993</v>
      </c>
      <c r="M27" s="10">
        <f t="shared" si="2"/>
        <v>86.828800000000001</v>
      </c>
      <c r="N27" s="10">
        <f t="shared" si="3"/>
        <v>3292.7999999999993</v>
      </c>
      <c r="O27" s="17">
        <f t="shared" si="4"/>
        <v>86.828800000000001</v>
      </c>
      <c r="P27" s="10"/>
    </row>
    <row r="28" spans="1:19">
      <c r="A28" s="5" t="s">
        <v>50</v>
      </c>
      <c r="B28" s="6" t="s">
        <v>51</v>
      </c>
      <c r="C28" s="7">
        <v>122972280</v>
      </c>
      <c r="D28" s="7">
        <v>118731269.278</v>
      </c>
      <c r="E28" s="7">
        <v>118731269.278</v>
      </c>
      <c r="F28" s="7">
        <v>118254308.98999999</v>
      </c>
      <c r="G28" s="7">
        <v>0</v>
      </c>
      <c r="H28" s="7">
        <v>118254308.98999999</v>
      </c>
      <c r="I28" s="7">
        <v>0</v>
      </c>
      <c r="J28" s="7">
        <v>10119905.760000002</v>
      </c>
      <c r="K28" s="7">
        <f t="shared" si="0"/>
        <v>476960.2880000025</v>
      </c>
      <c r="L28" s="7">
        <f t="shared" si="1"/>
        <v>476960.2880000025</v>
      </c>
      <c r="M28" s="7">
        <f t="shared" si="2"/>
        <v>99.598285867825396</v>
      </c>
      <c r="N28" s="7">
        <f t="shared" si="3"/>
        <v>476960.2880000025</v>
      </c>
      <c r="O28" s="17">
        <f t="shared" si="4"/>
        <v>99.598285867825396</v>
      </c>
      <c r="P28" s="7"/>
      <c r="S28" s="16"/>
    </row>
    <row r="29" spans="1:19" ht="49.5" customHeight="1">
      <c r="A29" s="11">
        <v>3010</v>
      </c>
      <c r="B29" s="6" t="s">
        <v>169</v>
      </c>
      <c r="C29" s="7">
        <f>C30+C31</f>
        <v>75136900</v>
      </c>
      <c r="D29" s="7">
        <f t="shared" ref="D29:N29" si="5">D30+D31</f>
        <v>72319633</v>
      </c>
      <c r="E29" s="7">
        <f t="shared" si="5"/>
        <v>72319633</v>
      </c>
      <c r="F29" s="7">
        <f t="shared" si="5"/>
        <v>72315210.489999995</v>
      </c>
      <c r="G29" s="7">
        <f t="shared" si="5"/>
        <v>0</v>
      </c>
      <c r="H29" s="7">
        <f t="shared" si="5"/>
        <v>72315210.489999995</v>
      </c>
      <c r="I29" s="7">
        <f t="shared" si="5"/>
        <v>0</v>
      </c>
      <c r="J29" s="7">
        <f t="shared" si="5"/>
        <v>10034046.550000001</v>
      </c>
      <c r="K29" s="7">
        <f t="shared" si="5"/>
        <v>4422.5099999979138</v>
      </c>
      <c r="L29" s="7">
        <f t="shared" si="5"/>
        <v>4422.5099999979138</v>
      </c>
      <c r="M29" s="7">
        <f t="shared" si="5"/>
        <v>199.99330573258027</v>
      </c>
      <c r="N29" s="7">
        <f t="shared" si="5"/>
        <v>4422.5099999979138</v>
      </c>
      <c r="O29" s="17">
        <f t="shared" si="4"/>
        <v>99.993884772617676</v>
      </c>
      <c r="P29" s="7"/>
    </row>
    <row r="30" spans="1:19" ht="0.75" hidden="1" customHeight="1">
      <c r="A30" s="8" t="s">
        <v>52</v>
      </c>
      <c r="B30" s="9" t="s">
        <v>53</v>
      </c>
      <c r="C30" s="10">
        <v>5000000</v>
      </c>
      <c r="D30" s="10">
        <v>6255495.9900000002</v>
      </c>
      <c r="E30" s="10">
        <v>6255495.9900000002</v>
      </c>
      <c r="F30" s="10">
        <v>6255495.9900000002</v>
      </c>
      <c r="G30" s="10">
        <v>0</v>
      </c>
      <c r="H30" s="10">
        <v>6255495.9900000002</v>
      </c>
      <c r="I30" s="10">
        <v>0</v>
      </c>
      <c r="J30" s="10">
        <v>890234.4</v>
      </c>
      <c r="K30" s="10">
        <f t="shared" si="0"/>
        <v>0</v>
      </c>
      <c r="L30" s="10">
        <f t="shared" si="1"/>
        <v>0</v>
      </c>
      <c r="M30" s="10">
        <f t="shared" si="2"/>
        <v>100</v>
      </c>
      <c r="N30" s="10">
        <f t="shared" si="3"/>
        <v>0</v>
      </c>
      <c r="O30" s="17">
        <f t="shared" si="4"/>
        <v>100</v>
      </c>
      <c r="P30" s="10"/>
    </row>
    <row r="31" spans="1:19" ht="25.5" hidden="1">
      <c r="A31" s="8" t="s">
        <v>54</v>
      </c>
      <c r="B31" s="9" t="s">
        <v>55</v>
      </c>
      <c r="C31" s="10">
        <v>70136900</v>
      </c>
      <c r="D31" s="10">
        <v>66064137.009999998</v>
      </c>
      <c r="E31" s="10">
        <v>66064137.009999998</v>
      </c>
      <c r="F31" s="10">
        <v>66059714.5</v>
      </c>
      <c r="G31" s="10">
        <v>0</v>
      </c>
      <c r="H31" s="10">
        <v>66059714.5</v>
      </c>
      <c r="I31" s="10">
        <v>0</v>
      </c>
      <c r="J31" s="10">
        <v>9143812.1500000004</v>
      </c>
      <c r="K31" s="10">
        <f t="shared" si="0"/>
        <v>4422.5099999979138</v>
      </c>
      <c r="L31" s="10">
        <f t="shared" si="1"/>
        <v>4422.5099999979138</v>
      </c>
      <c r="M31" s="10">
        <f t="shared" si="2"/>
        <v>99.993305732580254</v>
      </c>
      <c r="N31" s="10">
        <f t="shared" si="3"/>
        <v>4422.5099999979138</v>
      </c>
      <c r="O31" s="17">
        <f t="shared" si="4"/>
        <v>99.993305732580254</v>
      </c>
      <c r="P31" s="10"/>
    </row>
    <row r="32" spans="1:19" ht="37.5" customHeight="1">
      <c r="A32" s="12">
        <v>3020</v>
      </c>
      <c r="B32" s="13" t="s">
        <v>170</v>
      </c>
      <c r="C32" s="14">
        <f>C33+C34</f>
        <v>5102000</v>
      </c>
      <c r="D32" s="14">
        <f t="shared" ref="D32:N32" si="6">D33+D34</f>
        <v>5310910</v>
      </c>
      <c r="E32" s="14">
        <f t="shared" si="6"/>
        <v>5310910</v>
      </c>
      <c r="F32" s="14">
        <f t="shared" si="6"/>
        <v>5309042.75</v>
      </c>
      <c r="G32" s="14">
        <f t="shared" si="6"/>
        <v>0</v>
      </c>
      <c r="H32" s="14">
        <f t="shared" si="6"/>
        <v>5309042.75</v>
      </c>
      <c r="I32" s="14">
        <f t="shared" si="6"/>
        <v>0</v>
      </c>
      <c r="J32" s="14">
        <f t="shared" si="6"/>
        <v>47858.23</v>
      </c>
      <c r="K32" s="14">
        <f t="shared" si="6"/>
        <v>1867.25</v>
      </c>
      <c r="L32" s="14">
        <f t="shared" si="6"/>
        <v>1867.25</v>
      </c>
      <c r="M32" s="14">
        <f t="shared" si="6"/>
        <v>199.9586272852988</v>
      </c>
      <c r="N32" s="14">
        <f t="shared" si="6"/>
        <v>1867.25</v>
      </c>
      <c r="O32" s="17">
        <f t="shared" si="4"/>
        <v>99.964841241896394</v>
      </c>
      <c r="P32" s="14"/>
    </row>
    <row r="33" spans="1:16" ht="38.25" hidden="1">
      <c r="A33" s="8" t="s">
        <v>56</v>
      </c>
      <c r="B33" s="9" t="s">
        <v>57</v>
      </c>
      <c r="C33" s="10">
        <v>700000</v>
      </c>
      <c r="D33" s="10">
        <v>797669.78</v>
      </c>
      <c r="E33" s="10">
        <v>797669.78</v>
      </c>
      <c r="F33" s="10">
        <v>797669.78</v>
      </c>
      <c r="G33" s="10">
        <v>0</v>
      </c>
      <c r="H33" s="10">
        <v>797669.78</v>
      </c>
      <c r="I33" s="10">
        <v>0</v>
      </c>
      <c r="J33" s="10">
        <v>13249.82</v>
      </c>
      <c r="K33" s="10">
        <f t="shared" si="0"/>
        <v>0</v>
      </c>
      <c r="L33" s="10">
        <f t="shared" si="1"/>
        <v>0</v>
      </c>
      <c r="M33" s="10">
        <f t="shared" si="2"/>
        <v>100</v>
      </c>
      <c r="N33" s="10">
        <f t="shared" si="3"/>
        <v>0</v>
      </c>
      <c r="O33" s="17">
        <f t="shared" si="4"/>
        <v>100</v>
      </c>
      <c r="P33" s="10"/>
    </row>
    <row r="34" spans="1:16" ht="38.25" hidden="1">
      <c r="A34" s="8" t="s">
        <v>58</v>
      </c>
      <c r="B34" s="9" t="s">
        <v>59</v>
      </c>
      <c r="C34" s="10">
        <v>4402000</v>
      </c>
      <c r="D34" s="10">
        <v>4513240.22</v>
      </c>
      <c r="E34" s="10">
        <v>4513240.22</v>
      </c>
      <c r="F34" s="10">
        <v>4511372.97</v>
      </c>
      <c r="G34" s="10">
        <v>0</v>
      </c>
      <c r="H34" s="10">
        <v>4511372.97</v>
      </c>
      <c r="I34" s="10">
        <v>0</v>
      </c>
      <c r="J34" s="10">
        <v>34608.410000000003</v>
      </c>
      <c r="K34" s="10">
        <f t="shared" si="0"/>
        <v>1867.25</v>
      </c>
      <c r="L34" s="10">
        <f t="shared" si="1"/>
        <v>1867.25</v>
      </c>
      <c r="M34" s="10">
        <f t="shared" si="2"/>
        <v>99.958627285298803</v>
      </c>
      <c r="N34" s="10">
        <f t="shared" si="3"/>
        <v>1867.25</v>
      </c>
      <c r="O34" s="17">
        <f t="shared" si="4"/>
        <v>99.958627285298803</v>
      </c>
      <c r="P34" s="10"/>
    </row>
    <row r="35" spans="1:16" ht="49.5" customHeight="1">
      <c r="A35" s="12">
        <v>3030</v>
      </c>
      <c r="B35" s="13" t="s">
        <v>171</v>
      </c>
      <c r="C35" s="14">
        <f>C36+C37+C38</f>
        <v>57000</v>
      </c>
      <c r="D35" s="14">
        <f t="shared" ref="D35:N35" si="7">D36+D37+D38</f>
        <v>139277.79999999999</v>
      </c>
      <c r="E35" s="14">
        <f t="shared" si="7"/>
        <v>139277.79999999999</v>
      </c>
      <c r="F35" s="14">
        <f t="shared" si="7"/>
        <v>135291.94</v>
      </c>
      <c r="G35" s="14">
        <f t="shared" si="7"/>
        <v>0</v>
      </c>
      <c r="H35" s="14">
        <f t="shared" si="7"/>
        <v>135291.94</v>
      </c>
      <c r="I35" s="14">
        <f t="shared" si="7"/>
        <v>0</v>
      </c>
      <c r="J35" s="14">
        <f t="shared" si="7"/>
        <v>0</v>
      </c>
      <c r="K35" s="14">
        <f t="shared" si="7"/>
        <v>3985.8600000000006</v>
      </c>
      <c r="L35" s="14">
        <f t="shared" si="7"/>
        <v>3985.8600000000006</v>
      </c>
      <c r="M35" s="14">
        <f t="shared" si="7"/>
        <v>295.0963998486302</v>
      </c>
      <c r="N35" s="14">
        <f t="shared" si="7"/>
        <v>3985.8600000000006</v>
      </c>
      <c r="O35" s="17">
        <f t="shared" si="4"/>
        <v>97.13819431381026</v>
      </c>
      <c r="P35" s="14"/>
    </row>
    <row r="36" spans="1:16" ht="25.5" hidden="1">
      <c r="A36" s="8" t="s">
        <v>60</v>
      </c>
      <c r="B36" s="9" t="s">
        <v>61</v>
      </c>
      <c r="C36" s="10">
        <v>0</v>
      </c>
      <c r="D36" s="10">
        <v>81284.36</v>
      </c>
      <c r="E36" s="10">
        <v>81284.36</v>
      </c>
      <c r="F36" s="10">
        <v>77298.5</v>
      </c>
      <c r="G36" s="10">
        <v>0</v>
      </c>
      <c r="H36" s="10">
        <v>77298.5</v>
      </c>
      <c r="I36" s="10">
        <v>0</v>
      </c>
      <c r="J36" s="10">
        <v>0</v>
      </c>
      <c r="K36" s="10">
        <f t="shared" si="0"/>
        <v>3985.8600000000006</v>
      </c>
      <c r="L36" s="10">
        <f t="shared" si="1"/>
        <v>3985.8600000000006</v>
      </c>
      <c r="M36" s="10">
        <f t="shared" si="2"/>
        <v>95.09639984863017</v>
      </c>
      <c r="N36" s="10">
        <f t="shared" si="3"/>
        <v>3985.8600000000006</v>
      </c>
      <c r="O36" s="17">
        <f t="shared" si="4"/>
        <v>95.09639984863017</v>
      </c>
      <c r="P36" s="10"/>
    </row>
    <row r="37" spans="1:16" ht="25.5" hidden="1">
      <c r="A37" s="8" t="s">
        <v>62</v>
      </c>
      <c r="B37" s="9" t="s">
        <v>63</v>
      </c>
      <c r="C37" s="10">
        <v>37000</v>
      </c>
      <c r="D37" s="10">
        <v>32793.440000000002</v>
      </c>
      <c r="E37" s="10">
        <v>32793.440000000002</v>
      </c>
      <c r="F37" s="10">
        <v>32793.440000000002</v>
      </c>
      <c r="G37" s="10">
        <v>0</v>
      </c>
      <c r="H37" s="10">
        <v>32793.440000000002</v>
      </c>
      <c r="I37" s="10">
        <v>0</v>
      </c>
      <c r="J37" s="10">
        <v>0</v>
      </c>
      <c r="K37" s="10">
        <f t="shared" si="0"/>
        <v>0</v>
      </c>
      <c r="L37" s="10">
        <f t="shared" si="1"/>
        <v>0</v>
      </c>
      <c r="M37" s="10">
        <f t="shared" si="2"/>
        <v>100</v>
      </c>
      <c r="N37" s="10">
        <f t="shared" si="3"/>
        <v>0</v>
      </c>
      <c r="O37" s="17">
        <f t="shared" si="4"/>
        <v>100</v>
      </c>
      <c r="P37" s="10"/>
    </row>
    <row r="38" spans="1:16" ht="25.5" hidden="1">
      <c r="A38" s="8" t="s">
        <v>64</v>
      </c>
      <c r="B38" s="9" t="s">
        <v>65</v>
      </c>
      <c r="C38" s="10">
        <v>20000</v>
      </c>
      <c r="D38" s="10">
        <v>25200</v>
      </c>
      <c r="E38" s="10">
        <v>25200</v>
      </c>
      <c r="F38" s="10">
        <v>25200</v>
      </c>
      <c r="G38" s="10">
        <v>0</v>
      </c>
      <c r="H38" s="10">
        <v>25200</v>
      </c>
      <c r="I38" s="10">
        <v>0</v>
      </c>
      <c r="J38" s="10">
        <v>0</v>
      </c>
      <c r="K38" s="10">
        <f t="shared" si="0"/>
        <v>0</v>
      </c>
      <c r="L38" s="10">
        <f t="shared" si="1"/>
        <v>0</v>
      </c>
      <c r="M38" s="10">
        <f t="shared" si="2"/>
        <v>100</v>
      </c>
      <c r="N38" s="10">
        <f t="shared" si="3"/>
        <v>0</v>
      </c>
      <c r="O38" s="17">
        <f t="shared" si="4"/>
        <v>100</v>
      </c>
      <c r="P38" s="10"/>
    </row>
    <row r="39" spans="1:16" ht="25.5">
      <c r="A39" s="12">
        <v>3040</v>
      </c>
      <c r="B39" s="13" t="s">
        <v>172</v>
      </c>
      <c r="C39" s="14">
        <f>C40+C41+C42+C43+C44+C45+C46</f>
        <v>25088700</v>
      </c>
      <c r="D39" s="14">
        <f t="shared" ref="D39:N39" si="8">D40+D41+D42+D43+D44+D45+D46</f>
        <v>21423000</v>
      </c>
      <c r="E39" s="14">
        <f t="shared" si="8"/>
        <v>21423000</v>
      </c>
      <c r="F39" s="14">
        <f t="shared" si="8"/>
        <v>21224300.93</v>
      </c>
      <c r="G39" s="14">
        <f t="shared" si="8"/>
        <v>0</v>
      </c>
      <c r="H39" s="14">
        <f t="shared" si="8"/>
        <v>21224300.93</v>
      </c>
      <c r="I39" s="14">
        <f t="shared" si="8"/>
        <v>0</v>
      </c>
      <c r="J39" s="14">
        <f t="shared" si="8"/>
        <v>0</v>
      </c>
      <c r="K39" s="14">
        <f t="shared" si="8"/>
        <v>198699.06999999963</v>
      </c>
      <c r="L39" s="14">
        <f t="shared" si="8"/>
        <v>198699.06999999963</v>
      </c>
      <c r="M39" s="14">
        <f t="shared" si="8"/>
        <v>685.32217435105485</v>
      </c>
      <c r="N39" s="14">
        <f t="shared" si="8"/>
        <v>198699.06999999963</v>
      </c>
      <c r="O39" s="17">
        <f t="shared" si="4"/>
        <v>99.072496522429162</v>
      </c>
      <c r="P39" s="14"/>
    </row>
    <row r="40" spans="1:16" ht="0.75" hidden="1" customHeight="1">
      <c r="A40" s="8" t="s">
        <v>66</v>
      </c>
      <c r="B40" s="9" t="s">
        <v>67</v>
      </c>
      <c r="C40" s="10">
        <v>200000</v>
      </c>
      <c r="D40" s="10">
        <v>220000</v>
      </c>
      <c r="E40" s="10">
        <v>220000</v>
      </c>
      <c r="F40" s="10">
        <v>212265.05</v>
      </c>
      <c r="G40" s="10">
        <v>0</v>
      </c>
      <c r="H40" s="10">
        <v>212265.05</v>
      </c>
      <c r="I40" s="10">
        <v>0</v>
      </c>
      <c r="J40" s="10">
        <v>0</v>
      </c>
      <c r="K40" s="10">
        <f t="shared" si="0"/>
        <v>7734.9500000000116</v>
      </c>
      <c r="L40" s="10">
        <f t="shared" si="1"/>
        <v>7734.9500000000116</v>
      </c>
      <c r="M40" s="10">
        <f t="shared" si="2"/>
        <v>96.484113636363631</v>
      </c>
      <c r="N40" s="10">
        <f t="shared" si="3"/>
        <v>7734.9500000000116</v>
      </c>
      <c r="O40" s="17">
        <f t="shared" si="4"/>
        <v>96.484113636363631</v>
      </c>
      <c r="P40" s="10"/>
    </row>
    <row r="41" spans="1:16" hidden="1">
      <c r="A41" s="8" t="s">
        <v>68</v>
      </c>
      <c r="B41" s="9" t="s">
        <v>69</v>
      </c>
      <c r="C41" s="10">
        <v>0</v>
      </c>
      <c r="D41" s="10">
        <v>18060</v>
      </c>
      <c r="E41" s="10">
        <v>18060</v>
      </c>
      <c r="F41" s="10">
        <v>18060</v>
      </c>
      <c r="G41" s="10">
        <v>0</v>
      </c>
      <c r="H41" s="10">
        <v>18060</v>
      </c>
      <c r="I41" s="10">
        <v>0</v>
      </c>
      <c r="J41" s="10">
        <v>0</v>
      </c>
      <c r="K41" s="10">
        <f t="shared" si="0"/>
        <v>0</v>
      </c>
      <c r="L41" s="10">
        <f t="shared" si="1"/>
        <v>0</v>
      </c>
      <c r="M41" s="10">
        <f t="shared" si="2"/>
        <v>100</v>
      </c>
      <c r="N41" s="10">
        <f t="shared" si="3"/>
        <v>0</v>
      </c>
      <c r="O41" s="17">
        <f t="shared" si="4"/>
        <v>100</v>
      </c>
      <c r="P41" s="10"/>
    </row>
    <row r="42" spans="1:16" hidden="1">
      <c r="A42" s="8" t="s">
        <v>70</v>
      </c>
      <c r="B42" s="9" t="s">
        <v>71</v>
      </c>
      <c r="C42" s="10">
        <v>11918700</v>
      </c>
      <c r="D42" s="10">
        <v>9399940</v>
      </c>
      <c r="E42" s="10">
        <v>9399940</v>
      </c>
      <c r="F42" s="10">
        <v>9296885.1600000001</v>
      </c>
      <c r="G42" s="10">
        <v>0</v>
      </c>
      <c r="H42" s="10">
        <v>9296885.1600000001</v>
      </c>
      <c r="I42" s="10">
        <v>0</v>
      </c>
      <c r="J42" s="10">
        <v>0</v>
      </c>
      <c r="K42" s="10">
        <f t="shared" si="0"/>
        <v>103054.83999999985</v>
      </c>
      <c r="L42" s="10">
        <f t="shared" si="1"/>
        <v>103054.83999999985</v>
      </c>
      <c r="M42" s="10">
        <f t="shared" si="2"/>
        <v>98.903664917010119</v>
      </c>
      <c r="N42" s="10">
        <f t="shared" si="3"/>
        <v>103054.83999999985</v>
      </c>
      <c r="O42" s="17">
        <f t="shared" si="4"/>
        <v>98.903664917010119</v>
      </c>
      <c r="P42" s="10"/>
    </row>
    <row r="43" spans="1:16" ht="25.5" hidden="1">
      <c r="A43" s="8" t="s">
        <v>72</v>
      </c>
      <c r="B43" s="9" t="s">
        <v>73</v>
      </c>
      <c r="C43" s="10">
        <v>1300000</v>
      </c>
      <c r="D43" s="10">
        <v>1348000</v>
      </c>
      <c r="E43" s="10">
        <v>1348000</v>
      </c>
      <c r="F43" s="10">
        <v>1344014.01</v>
      </c>
      <c r="G43" s="10">
        <v>0</v>
      </c>
      <c r="H43" s="10">
        <v>1344014.01</v>
      </c>
      <c r="I43" s="10">
        <v>0</v>
      </c>
      <c r="J43" s="10">
        <v>0</v>
      </c>
      <c r="K43" s="10">
        <f t="shared" si="0"/>
        <v>3985.9899999999907</v>
      </c>
      <c r="L43" s="10">
        <f t="shared" si="1"/>
        <v>3985.9899999999907</v>
      </c>
      <c r="M43" s="10">
        <f t="shared" si="2"/>
        <v>99.70430341246292</v>
      </c>
      <c r="N43" s="10">
        <f t="shared" si="3"/>
        <v>3985.9899999999907</v>
      </c>
      <c r="O43" s="17">
        <f t="shared" si="4"/>
        <v>99.70430341246292</v>
      </c>
      <c r="P43" s="10"/>
    </row>
    <row r="44" spans="1:16" hidden="1">
      <c r="A44" s="8" t="s">
        <v>74</v>
      </c>
      <c r="B44" s="9" t="s">
        <v>75</v>
      </c>
      <c r="C44" s="10">
        <v>4200000</v>
      </c>
      <c r="D44" s="10">
        <v>4380000</v>
      </c>
      <c r="E44" s="10">
        <v>4380000</v>
      </c>
      <c r="F44" s="10">
        <v>4365632.0199999996</v>
      </c>
      <c r="G44" s="10">
        <v>0</v>
      </c>
      <c r="H44" s="10">
        <v>4365632.0199999996</v>
      </c>
      <c r="I44" s="10">
        <v>0</v>
      </c>
      <c r="J44" s="10">
        <v>0</v>
      </c>
      <c r="K44" s="10">
        <f t="shared" si="0"/>
        <v>14367.980000000447</v>
      </c>
      <c r="L44" s="10">
        <f t="shared" si="1"/>
        <v>14367.980000000447</v>
      </c>
      <c r="M44" s="10">
        <f t="shared" si="2"/>
        <v>99.671963926940634</v>
      </c>
      <c r="N44" s="10">
        <f t="shared" si="3"/>
        <v>14367.980000000447</v>
      </c>
      <c r="O44" s="17">
        <f t="shared" si="4"/>
        <v>99.671963926940634</v>
      </c>
      <c r="P44" s="10"/>
    </row>
    <row r="45" spans="1:16" hidden="1">
      <c r="A45" s="8" t="s">
        <v>76</v>
      </c>
      <c r="B45" s="9" t="s">
        <v>77</v>
      </c>
      <c r="C45" s="10">
        <v>70000</v>
      </c>
      <c r="D45" s="10">
        <v>81000</v>
      </c>
      <c r="E45" s="10">
        <v>81000</v>
      </c>
      <c r="F45" s="10">
        <v>74202.720000000001</v>
      </c>
      <c r="G45" s="10">
        <v>0</v>
      </c>
      <c r="H45" s="10">
        <v>74202.720000000001</v>
      </c>
      <c r="I45" s="10">
        <v>0</v>
      </c>
      <c r="J45" s="10">
        <v>0</v>
      </c>
      <c r="K45" s="10">
        <f t="shared" si="0"/>
        <v>6797.2799999999988</v>
      </c>
      <c r="L45" s="10">
        <f t="shared" si="1"/>
        <v>6797.2799999999988</v>
      </c>
      <c r="M45" s="10">
        <f t="shared" si="2"/>
        <v>91.608296296296302</v>
      </c>
      <c r="N45" s="10">
        <f t="shared" si="3"/>
        <v>6797.2799999999988</v>
      </c>
      <c r="O45" s="17">
        <f t="shared" si="4"/>
        <v>91.608296296296302</v>
      </c>
      <c r="P45" s="10"/>
    </row>
    <row r="46" spans="1:16" ht="25.5" hidden="1">
      <c r="A46" s="8" t="s">
        <v>78</v>
      </c>
      <c r="B46" s="9" t="s">
        <v>79</v>
      </c>
      <c r="C46" s="10">
        <v>7400000</v>
      </c>
      <c r="D46" s="10">
        <v>5976000</v>
      </c>
      <c r="E46" s="10">
        <v>5976000</v>
      </c>
      <c r="F46" s="10">
        <v>5913241.9700000007</v>
      </c>
      <c r="G46" s="10">
        <v>0</v>
      </c>
      <c r="H46" s="10">
        <v>5913241.9700000007</v>
      </c>
      <c r="I46" s="10">
        <v>0</v>
      </c>
      <c r="J46" s="10">
        <v>0</v>
      </c>
      <c r="K46" s="10">
        <f t="shared" ref="K46:K79" si="9">E46-F46</f>
        <v>62758.029999999329</v>
      </c>
      <c r="L46" s="10">
        <f t="shared" ref="L46:L79" si="10">D46-F46</f>
        <v>62758.029999999329</v>
      </c>
      <c r="M46" s="10">
        <f t="shared" ref="M46:M79" si="11">IF(E46=0,0,(F46/E46)*100)</f>
        <v>98.949832161981263</v>
      </c>
      <c r="N46" s="10">
        <f t="shared" ref="N46:N79" si="12">D46-H46</f>
        <v>62758.029999999329</v>
      </c>
      <c r="O46" s="17">
        <f t="shared" si="4"/>
        <v>98.949832161981263</v>
      </c>
      <c r="P46" s="10"/>
    </row>
    <row r="47" spans="1:16" ht="25.5">
      <c r="A47" s="15" t="s">
        <v>80</v>
      </c>
      <c r="B47" s="13" t="s">
        <v>81</v>
      </c>
      <c r="C47" s="14">
        <v>33500</v>
      </c>
      <c r="D47" s="14">
        <v>33500</v>
      </c>
      <c r="E47" s="14">
        <v>33500</v>
      </c>
      <c r="F47" s="14">
        <v>33492.94</v>
      </c>
      <c r="G47" s="14">
        <v>0</v>
      </c>
      <c r="H47" s="14">
        <v>33492.94</v>
      </c>
      <c r="I47" s="14">
        <v>0</v>
      </c>
      <c r="J47" s="14">
        <v>0</v>
      </c>
      <c r="K47" s="14">
        <f t="shared" si="9"/>
        <v>7.0599999999976717</v>
      </c>
      <c r="L47" s="14">
        <f t="shared" si="10"/>
        <v>7.0599999999976717</v>
      </c>
      <c r="M47" s="14">
        <f t="shared" si="11"/>
        <v>99.978925373134331</v>
      </c>
      <c r="N47" s="14">
        <f t="shared" si="12"/>
        <v>7.0599999999976717</v>
      </c>
      <c r="O47" s="17">
        <f t="shared" si="4"/>
        <v>99.978925373134331</v>
      </c>
      <c r="P47" s="14"/>
    </row>
    <row r="48" spans="1:16" ht="100.5" customHeight="1">
      <c r="A48" s="12">
        <v>3080</v>
      </c>
      <c r="B48" s="13" t="s">
        <v>173</v>
      </c>
      <c r="C48" s="14">
        <f>C49+C50+C51+C52+C53</f>
        <v>10375000</v>
      </c>
      <c r="D48" s="14">
        <f t="shared" ref="D48:N48" si="13">D49+D50+D51+D52+D53</f>
        <v>10225000</v>
      </c>
      <c r="E48" s="14">
        <f t="shared" si="13"/>
        <v>10225000</v>
      </c>
      <c r="F48" s="14">
        <f t="shared" si="13"/>
        <v>10034493.32</v>
      </c>
      <c r="G48" s="14">
        <f t="shared" si="13"/>
        <v>0</v>
      </c>
      <c r="H48" s="14">
        <f t="shared" si="13"/>
        <v>10034493.32</v>
      </c>
      <c r="I48" s="14">
        <f t="shared" si="13"/>
        <v>0</v>
      </c>
      <c r="J48" s="14">
        <f t="shared" si="13"/>
        <v>0</v>
      </c>
      <c r="K48" s="14">
        <f t="shared" si="13"/>
        <v>190506.68000000028</v>
      </c>
      <c r="L48" s="14">
        <f t="shared" si="13"/>
        <v>190506.68000000028</v>
      </c>
      <c r="M48" s="14">
        <f t="shared" si="13"/>
        <v>462.40280004605523</v>
      </c>
      <c r="N48" s="14">
        <f t="shared" si="13"/>
        <v>190506.68000000028</v>
      </c>
      <c r="O48" s="17">
        <f t="shared" si="4"/>
        <v>98.136853985330077</v>
      </c>
      <c r="P48" s="14"/>
    </row>
    <row r="49" spans="1:16" ht="25.5" hidden="1">
      <c r="A49" s="8" t="s">
        <v>82</v>
      </c>
      <c r="B49" s="9" t="s">
        <v>83</v>
      </c>
      <c r="C49" s="10">
        <v>7100000</v>
      </c>
      <c r="D49" s="10">
        <v>7300000</v>
      </c>
      <c r="E49" s="10">
        <v>7300000</v>
      </c>
      <c r="F49" s="10">
        <v>7245628.5099999998</v>
      </c>
      <c r="G49" s="10">
        <v>0</v>
      </c>
      <c r="H49" s="10">
        <v>7245628.5099999998</v>
      </c>
      <c r="I49" s="10">
        <v>0</v>
      </c>
      <c r="J49" s="10">
        <v>0</v>
      </c>
      <c r="K49" s="10">
        <f t="shared" si="9"/>
        <v>54371.490000000224</v>
      </c>
      <c r="L49" s="10">
        <f t="shared" si="10"/>
        <v>54371.490000000224</v>
      </c>
      <c r="M49" s="10">
        <f t="shared" si="11"/>
        <v>99.255185068493148</v>
      </c>
      <c r="N49" s="10">
        <f t="shared" si="12"/>
        <v>54371.490000000224</v>
      </c>
      <c r="O49" s="17">
        <f t="shared" si="4"/>
        <v>99.255185068493148</v>
      </c>
      <c r="P49" s="10"/>
    </row>
    <row r="50" spans="1:16" ht="38.25" hidden="1">
      <c r="A50" s="8" t="s">
        <v>84</v>
      </c>
      <c r="B50" s="9" t="s">
        <v>85</v>
      </c>
      <c r="C50" s="10">
        <v>1300000</v>
      </c>
      <c r="D50" s="10">
        <v>1470000</v>
      </c>
      <c r="E50" s="10">
        <v>1470000</v>
      </c>
      <c r="F50" s="10">
        <v>1432856.6500000001</v>
      </c>
      <c r="G50" s="10">
        <v>0</v>
      </c>
      <c r="H50" s="10">
        <v>1432856.6500000001</v>
      </c>
      <c r="I50" s="10">
        <v>0</v>
      </c>
      <c r="J50" s="10">
        <v>0</v>
      </c>
      <c r="K50" s="10">
        <f t="shared" si="9"/>
        <v>37143.34999999986</v>
      </c>
      <c r="L50" s="10">
        <f t="shared" si="10"/>
        <v>37143.34999999986</v>
      </c>
      <c r="M50" s="10">
        <f t="shared" si="11"/>
        <v>97.473241496598646</v>
      </c>
      <c r="N50" s="10">
        <f t="shared" si="12"/>
        <v>37143.34999999986</v>
      </c>
      <c r="O50" s="17">
        <f t="shared" si="4"/>
        <v>97.473241496598646</v>
      </c>
      <c r="P50" s="10"/>
    </row>
    <row r="51" spans="1:16" ht="25.5" hidden="1">
      <c r="A51" s="8" t="s">
        <v>86</v>
      </c>
      <c r="B51" s="9" t="s">
        <v>87</v>
      </c>
      <c r="C51" s="10">
        <v>1400000</v>
      </c>
      <c r="D51" s="10">
        <v>1300000</v>
      </c>
      <c r="E51" s="10">
        <v>1300000</v>
      </c>
      <c r="F51" s="10">
        <v>1219539.5299999998</v>
      </c>
      <c r="G51" s="10">
        <v>0</v>
      </c>
      <c r="H51" s="10">
        <v>1219539.5299999998</v>
      </c>
      <c r="I51" s="10">
        <v>0</v>
      </c>
      <c r="J51" s="10">
        <v>0</v>
      </c>
      <c r="K51" s="10">
        <f t="shared" si="9"/>
        <v>80460.470000000205</v>
      </c>
      <c r="L51" s="10">
        <f t="shared" si="10"/>
        <v>80460.470000000205</v>
      </c>
      <c r="M51" s="10">
        <f t="shared" si="11"/>
        <v>93.810733076923057</v>
      </c>
      <c r="N51" s="10">
        <f t="shared" si="12"/>
        <v>80460.470000000205</v>
      </c>
      <c r="O51" s="17">
        <f t="shared" si="4"/>
        <v>93.810733076923057</v>
      </c>
      <c r="P51" s="10"/>
    </row>
    <row r="52" spans="1:16" ht="38.25" hidden="1">
      <c r="A52" s="8" t="s">
        <v>88</v>
      </c>
      <c r="B52" s="9" t="s">
        <v>89</v>
      </c>
      <c r="C52" s="10">
        <v>500000</v>
      </c>
      <c r="D52" s="10">
        <v>45000</v>
      </c>
      <c r="E52" s="10">
        <v>45000</v>
      </c>
      <c r="F52" s="10">
        <v>36402.49</v>
      </c>
      <c r="G52" s="10">
        <v>0</v>
      </c>
      <c r="H52" s="10">
        <v>36402.49</v>
      </c>
      <c r="I52" s="10">
        <v>0</v>
      </c>
      <c r="J52" s="10">
        <v>0</v>
      </c>
      <c r="K52" s="10">
        <f t="shared" si="9"/>
        <v>8597.510000000002</v>
      </c>
      <c r="L52" s="10">
        <f t="shared" si="10"/>
        <v>8597.510000000002</v>
      </c>
      <c r="M52" s="10">
        <f t="shared" si="11"/>
        <v>80.894422222222218</v>
      </c>
      <c r="N52" s="10">
        <f t="shared" si="12"/>
        <v>8597.510000000002</v>
      </c>
      <c r="O52" s="17">
        <f t="shared" si="4"/>
        <v>80.894422222222218</v>
      </c>
      <c r="P52" s="10"/>
    </row>
    <row r="53" spans="1:16" ht="38.25" hidden="1">
      <c r="A53" s="8" t="s">
        <v>90</v>
      </c>
      <c r="B53" s="9" t="s">
        <v>91</v>
      </c>
      <c r="C53" s="10">
        <v>75000</v>
      </c>
      <c r="D53" s="10">
        <v>110000</v>
      </c>
      <c r="E53" s="10">
        <v>110000</v>
      </c>
      <c r="F53" s="10">
        <v>100066.14</v>
      </c>
      <c r="G53" s="10">
        <v>0</v>
      </c>
      <c r="H53" s="10">
        <v>100066.14</v>
      </c>
      <c r="I53" s="10">
        <v>0</v>
      </c>
      <c r="J53" s="10">
        <v>0</v>
      </c>
      <c r="K53" s="10">
        <f t="shared" si="9"/>
        <v>9933.86</v>
      </c>
      <c r="L53" s="10">
        <f t="shared" si="10"/>
        <v>9933.86</v>
      </c>
      <c r="M53" s="10">
        <f t="shared" si="11"/>
        <v>90.969218181818178</v>
      </c>
      <c r="N53" s="10">
        <f t="shared" si="12"/>
        <v>9933.86</v>
      </c>
      <c r="O53" s="17">
        <f t="shared" si="4"/>
        <v>90.969218181818178</v>
      </c>
      <c r="P53" s="10"/>
    </row>
    <row r="54" spans="1:16" ht="25.5">
      <c r="A54" s="15" t="s">
        <v>92</v>
      </c>
      <c r="B54" s="13" t="s">
        <v>93</v>
      </c>
      <c r="C54" s="14">
        <v>11900</v>
      </c>
      <c r="D54" s="14">
        <v>37300</v>
      </c>
      <c r="E54" s="14">
        <v>37300</v>
      </c>
      <c r="F54" s="14">
        <v>31598.32</v>
      </c>
      <c r="G54" s="14">
        <v>0</v>
      </c>
      <c r="H54" s="14">
        <v>31598.32</v>
      </c>
      <c r="I54" s="14">
        <v>0</v>
      </c>
      <c r="J54" s="14">
        <v>3368.65</v>
      </c>
      <c r="K54" s="14">
        <f t="shared" si="9"/>
        <v>5701.68</v>
      </c>
      <c r="L54" s="14">
        <f t="shared" si="10"/>
        <v>5701.68</v>
      </c>
      <c r="M54" s="14">
        <f t="shared" si="11"/>
        <v>84.713994638069707</v>
      </c>
      <c r="N54" s="14">
        <f t="shared" si="12"/>
        <v>5701.68</v>
      </c>
      <c r="O54" s="17">
        <f t="shared" si="4"/>
        <v>84.713994638069707</v>
      </c>
      <c r="P54" s="14"/>
    </row>
    <row r="55" spans="1:16" ht="38.25">
      <c r="A55" s="15" t="s">
        <v>174</v>
      </c>
      <c r="B55" s="13" t="s">
        <v>94</v>
      </c>
      <c r="C55" s="14">
        <v>4412300</v>
      </c>
      <c r="D55" s="14">
        <v>6619288.6800000016</v>
      </c>
      <c r="E55" s="14">
        <v>6619288.6800000016</v>
      </c>
      <c r="F55" s="14">
        <v>6584656.3500000006</v>
      </c>
      <c r="G55" s="14">
        <v>0</v>
      </c>
      <c r="H55" s="14">
        <v>6584656.3500000006</v>
      </c>
      <c r="I55" s="14">
        <v>0</v>
      </c>
      <c r="J55" s="14">
        <v>34632.33</v>
      </c>
      <c r="K55" s="14">
        <f t="shared" si="9"/>
        <v>34632.330000001006</v>
      </c>
      <c r="L55" s="14">
        <f t="shared" si="10"/>
        <v>34632.330000001006</v>
      </c>
      <c r="M55" s="14">
        <f t="shared" si="11"/>
        <v>99.47679680288546</v>
      </c>
      <c r="N55" s="14">
        <f t="shared" si="12"/>
        <v>34632.330000001006</v>
      </c>
      <c r="O55" s="17">
        <f t="shared" si="4"/>
        <v>99.47679680288546</v>
      </c>
      <c r="P55" s="14"/>
    </row>
    <row r="56" spans="1:16" ht="25.5">
      <c r="A56" s="15" t="s">
        <v>175</v>
      </c>
      <c r="B56" s="13" t="s">
        <v>95</v>
      </c>
      <c r="C56" s="14">
        <v>40000</v>
      </c>
      <c r="D56" s="14">
        <v>35250.800000000003</v>
      </c>
      <c r="E56" s="14">
        <v>35250.800000000003</v>
      </c>
      <c r="F56" s="14">
        <v>35250.800000000003</v>
      </c>
      <c r="G56" s="14">
        <v>0</v>
      </c>
      <c r="H56" s="14">
        <v>35250.800000000003</v>
      </c>
      <c r="I56" s="14">
        <v>0</v>
      </c>
      <c r="J56" s="14">
        <v>0</v>
      </c>
      <c r="K56" s="14">
        <f t="shared" si="9"/>
        <v>0</v>
      </c>
      <c r="L56" s="14">
        <f t="shared" si="10"/>
        <v>0</v>
      </c>
      <c r="M56" s="14">
        <f t="shared" si="11"/>
        <v>100</v>
      </c>
      <c r="N56" s="14">
        <f t="shared" si="12"/>
        <v>0</v>
      </c>
      <c r="O56" s="17">
        <f t="shared" si="4"/>
        <v>100</v>
      </c>
      <c r="P56" s="14"/>
    </row>
    <row r="57" spans="1:16" ht="25.5">
      <c r="A57" s="12">
        <v>3120</v>
      </c>
      <c r="B57" s="13" t="s">
        <v>176</v>
      </c>
      <c r="C57" s="14">
        <f>C58+C59</f>
        <v>672200</v>
      </c>
      <c r="D57" s="14">
        <f t="shared" ref="D57:N57" si="14">D58+D59</f>
        <v>908581.66800000006</v>
      </c>
      <c r="E57" s="14">
        <f t="shared" si="14"/>
        <v>908581.66800000006</v>
      </c>
      <c r="F57" s="14">
        <f t="shared" si="14"/>
        <v>892549.49000000011</v>
      </c>
      <c r="G57" s="14">
        <f t="shared" si="14"/>
        <v>0</v>
      </c>
      <c r="H57" s="14">
        <f t="shared" si="14"/>
        <v>892549.49000000011</v>
      </c>
      <c r="I57" s="14">
        <f t="shared" si="14"/>
        <v>0</v>
      </c>
      <c r="J57" s="14">
        <f t="shared" si="14"/>
        <v>0</v>
      </c>
      <c r="K57" s="14">
        <f t="shared" si="14"/>
        <v>16032.177999999956</v>
      </c>
      <c r="L57" s="14">
        <f t="shared" si="14"/>
        <v>16032.177999999956</v>
      </c>
      <c r="M57" s="14">
        <f t="shared" si="14"/>
        <v>198.10983756280936</v>
      </c>
      <c r="N57" s="14">
        <f t="shared" si="14"/>
        <v>16032.177999999956</v>
      </c>
      <c r="O57" s="17">
        <f t="shared" si="4"/>
        <v>98.23547199281596</v>
      </c>
      <c r="P57" s="14"/>
    </row>
    <row r="58" spans="1:16" ht="25.5" hidden="1">
      <c r="A58" s="8" t="s">
        <v>96</v>
      </c>
      <c r="B58" s="9" t="s">
        <v>97</v>
      </c>
      <c r="C58" s="10">
        <v>608200</v>
      </c>
      <c r="D58" s="10">
        <v>848190.48800000001</v>
      </c>
      <c r="E58" s="10">
        <v>848190.48800000001</v>
      </c>
      <c r="F58" s="10">
        <v>832158.31</v>
      </c>
      <c r="G58" s="10">
        <v>0</v>
      </c>
      <c r="H58" s="10">
        <v>832158.31</v>
      </c>
      <c r="I58" s="10">
        <v>0</v>
      </c>
      <c r="J58" s="10">
        <v>0</v>
      </c>
      <c r="K58" s="10">
        <f t="shared" si="9"/>
        <v>16032.177999999956</v>
      </c>
      <c r="L58" s="10">
        <f t="shared" si="10"/>
        <v>16032.177999999956</v>
      </c>
      <c r="M58" s="10">
        <f t="shared" si="11"/>
        <v>98.109837562809361</v>
      </c>
      <c r="N58" s="10">
        <f t="shared" si="12"/>
        <v>16032.177999999956</v>
      </c>
      <c r="O58" s="17">
        <f t="shared" si="4"/>
        <v>98.109837562809361</v>
      </c>
      <c r="P58" s="10"/>
    </row>
    <row r="59" spans="1:16" hidden="1">
      <c r="A59" s="8" t="s">
        <v>98</v>
      </c>
      <c r="B59" s="9" t="s">
        <v>99</v>
      </c>
      <c r="C59" s="10">
        <v>64000</v>
      </c>
      <c r="D59" s="10">
        <v>60391.18</v>
      </c>
      <c r="E59" s="10">
        <v>60391.18</v>
      </c>
      <c r="F59" s="10">
        <v>60391.18</v>
      </c>
      <c r="G59" s="10">
        <v>0</v>
      </c>
      <c r="H59" s="10">
        <v>60391.18</v>
      </c>
      <c r="I59" s="10">
        <v>0</v>
      </c>
      <c r="J59" s="10">
        <v>0</v>
      </c>
      <c r="K59" s="10">
        <f t="shared" si="9"/>
        <v>0</v>
      </c>
      <c r="L59" s="10">
        <f t="shared" si="10"/>
        <v>0</v>
      </c>
      <c r="M59" s="10">
        <f t="shared" si="11"/>
        <v>100</v>
      </c>
      <c r="N59" s="10">
        <f t="shared" si="12"/>
        <v>0</v>
      </c>
      <c r="O59" s="17">
        <f t="shared" si="4"/>
        <v>100</v>
      </c>
      <c r="P59" s="10"/>
    </row>
    <row r="60" spans="1:16" ht="25.5">
      <c r="A60" s="8" t="s">
        <v>177</v>
      </c>
      <c r="B60" s="9" t="s">
        <v>100</v>
      </c>
      <c r="C60" s="10">
        <v>78000</v>
      </c>
      <c r="D60" s="10">
        <v>32220.12</v>
      </c>
      <c r="E60" s="10">
        <v>32220.12</v>
      </c>
      <c r="F60" s="10">
        <v>32220.12</v>
      </c>
      <c r="G60" s="10">
        <v>0</v>
      </c>
      <c r="H60" s="10">
        <v>32220.12</v>
      </c>
      <c r="I60" s="10">
        <v>0</v>
      </c>
      <c r="J60" s="10">
        <v>0</v>
      </c>
      <c r="K60" s="10">
        <f t="shared" si="9"/>
        <v>0</v>
      </c>
      <c r="L60" s="10">
        <f t="shared" si="10"/>
        <v>0</v>
      </c>
      <c r="M60" s="10">
        <f t="shared" si="11"/>
        <v>100</v>
      </c>
      <c r="N60" s="10">
        <f t="shared" si="12"/>
        <v>0</v>
      </c>
      <c r="O60" s="17">
        <f t="shared" si="4"/>
        <v>100</v>
      </c>
      <c r="P60" s="10"/>
    </row>
    <row r="61" spans="1:16" ht="51">
      <c r="A61" s="8" t="s">
        <v>101</v>
      </c>
      <c r="B61" s="9" t="s">
        <v>102</v>
      </c>
      <c r="C61" s="10">
        <v>300000</v>
      </c>
      <c r="D61" s="10">
        <v>213873</v>
      </c>
      <c r="E61" s="10">
        <v>213873</v>
      </c>
      <c r="F61" s="10">
        <v>213873</v>
      </c>
      <c r="G61" s="10">
        <v>0</v>
      </c>
      <c r="H61" s="10">
        <v>213873</v>
      </c>
      <c r="I61" s="10">
        <v>0</v>
      </c>
      <c r="J61" s="10">
        <v>0</v>
      </c>
      <c r="K61" s="10">
        <f t="shared" si="9"/>
        <v>0</v>
      </c>
      <c r="L61" s="10">
        <f t="shared" si="10"/>
        <v>0</v>
      </c>
      <c r="M61" s="10">
        <f t="shared" si="11"/>
        <v>100</v>
      </c>
      <c r="N61" s="10">
        <f t="shared" si="12"/>
        <v>0</v>
      </c>
      <c r="O61" s="17">
        <f t="shared" si="4"/>
        <v>100</v>
      </c>
      <c r="P61" s="10"/>
    </row>
    <row r="62" spans="1:16" ht="51">
      <c r="A62" s="8" t="s">
        <v>103</v>
      </c>
      <c r="B62" s="9" t="s">
        <v>104</v>
      </c>
      <c r="C62" s="10">
        <v>56900</v>
      </c>
      <c r="D62" s="10">
        <v>53170.14</v>
      </c>
      <c r="E62" s="10">
        <v>53170.14</v>
      </c>
      <c r="F62" s="10">
        <v>50452.729999999996</v>
      </c>
      <c r="G62" s="10">
        <v>0</v>
      </c>
      <c r="H62" s="10">
        <v>50452.729999999996</v>
      </c>
      <c r="I62" s="10">
        <v>0</v>
      </c>
      <c r="J62" s="10">
        <v>0</v>
      </c>
      <c r="K62" s="10">
        <f t="shared" si="9"/>
        <v>2717.4100000000035</v>
      </c>
      <c r="L62" s="10">
        <f t="shared" si="10"/>
        <v>2717.4100000000035</v>
      </c>
      <c r="M62" s="10">
        <f t="shared" si="11"/>
        <v>94.889217895608311</v>
      </c>
      <c r="N62" s="10">
        <f t="shared" si="12"/>
        <v>2717.4100000000035</v>
      </c>
      <c r="O62" s="17">
        <f t="shared" si="4"/>
        <v>94.889217895608311</v>
      </c>
      <c r="P62" s="10"/>
    </row>
    <row r="63" spans="1:16" ht="51">
      <c r="A63" s="8" t="s">
        <v>105</v>
      </c>
      <c r="B63" s="9" t="s">
        <v>106</v>
      </c>
      <c r="C63" s="10">
        <v>69700</v>
      </c>
      <c r="D63" s="10">
        <v>47567.8</v>
      </c>
      <c r="E63" s="10">
        <v>47567.8</v>
      </c>
      <c r="F63" s="10">
        <v>46257.919999999998</v>
      </c>
      <c r="G63" s="10">
        <v>0</v>
      </c>
      <c r="H63" s="10">
        <v>46257.919999999998</v>
      </c>
      <c r="I63" s="10">
        <v>0</v>
      </c>
      <c r="J63" s="10">
        <v>0</v>
      </c>
      <c r="K63" s="10">
        <f t="shared" si="9"/>
        <v>1309.8800000000047</v>
      </c>
      <c r="L63" s="10">
        <f t="shared" si="10"/>
        <v>1309.8800000000047</v>
      </c>
      <c r="M63" s="10">
        <f t="shared" si="11"/>
        <v>97.246288455635948</v>
      </c>
      <c r="N63" s="10">
        <f t="shared" si="12"/>
        <v>1309.8800000000047</v>
      </c>
      <c r="O63" s="17">
        <f t="shared" si="4"/>
        <v>97.246288455635948</v>
      </c>
      <c r="P63" s="10"/>
    </row>
    <row r="64" spans="1:16" ht="38.25">
      <c r="A64" s="8" t="s">
        <v>178</v>
      </c>
      <c r="B64" s="9" t="s">
        <v>107</v>
      </c>
      <c r="C64" s="10">
        <v>248600</v>
      </c>
      <c r="D64" s="10">
        <v>248542.01</v>
      </c>
      <c r="E64" s="10">
        <v>248542.01</v>
      </c>
      <c r="F64" s="10">
        <v>248542.01</v>
      </c>
      <c r="G64" s="10">
        <v>0</v>
      </c>
      <c r="H64" s="10">
        <v>248542.01</v>
      </c>
      <c r="I64" s="10">
        <v>0</v>
      </c>
      <c r="J64" s="10">
        <v>0</v>
      </c>
      <c r="K64" s="10">
        <f t="shared" si="9"/>
        <v>0</v>
      </c>
      <c r="L64" s="10">
        <f t="shared" si="10"/>
        <v>0</v>
      </c>
      <c r="M64" s="10">
        <f t="shared" si="11"/>
        <v>100</v>
      </c>
      <c r="N64" s="10">
        <f t="shared" si="12"/>
        <v>0</v>
      </c>
      <c r="O64" s="17">
        <f t="shared" si="4"/>
        <v>100</v>
      </c>
      <c r="P64" s="10"/>
    </row>
    <row r="65" spans="1:16" ht="63.75">
      <c r="A65" s="8" t="s">
        <v>108</v>
      </c>
      <c r="B65" s="9" t="s">
        <v>109</v>
      </c>
      <c r="C65" s="10">
        <v>1170200</v>
      </c>
      <c r="D65" s="10">
        <v>955200</v>
      </c>
      <c r="E65" s="10">
        <v>955200</v>
      </c>
      <c r="F65" s="10">
        <v>938121.62</v>
      </c>
      <c r="G65" s="10">
        <v>0</v>
      </c>
      <c r="H65" s="10">
        <v>938121.62</v>
      </c>
      <c r="I65" s="10">
        <v>0</v>
      </c>
      <c r="J65" s="10">
        <v>0</v>
      </c>
      <c r="K65" s="10">
        <f t="shared" si="9"/>
        <v>17078.380000000005</v>
      </c>
      <c r="L65" s="10">
        <f t="shared" si="10"/>
        <v>17078.380000000005</v>
      </c>
      <c r="M65" s="10">
        <f t="shared" si="11"/>
        <v>98.212062395309886</v>
      </c>
      <c r="N65" s="10">
        <f t="shared" si="12"/>
        <v>17078.380000000005</v>
      </c>
      <c r="O65" s="17">
        <f t="shared" si="4"/>
        <v>98.212062395309886</v>
      </c>
      <c r="P65" s="10"/>
    </row>
    <row r="66" spans="1:16" ht="25.5">
      <c r="A66" s="8" t="s">
        <v>179</v>
      </c>
      <c r="B66" s="9" t="s">
        <v>110</v>
      </c>
      <c r="C66" s="10">
        <v>119380</v>
      </c>
      <c r="D66" s="10">
        <v>128954.26</v>
      </c>
      <c r="E66" s="10">
        <v>128954.26</v>
      </c>
      <c r="F66" s="10">
        <v>128954.26</v>
      </c>
      <c r="G66" s="10">
        <v>0</v>
      </c>
      <c r="H66" s="10">
        <v>128954.26</v>
      </c>
      <c r="I66" s="10">
        <v>0</v>
      </c>
      <c r="J66" s="10">
        <v>0</v>
      </c>
      <c r="K66" s="10">
        <f t="shared" si="9"/>
        <v>0</v>
      </c>
      <c r="L66" s="10">
        <f t="shared" si="10"/>
        <v>0</v>
      </c>
      <c r="M66" s="10">
        <f t="shared" si="11"/>
        <v>100</v>
      </c>
      <c r="N66" s="10">
        <f t="shared" si="12"/>
        <v>0</v>
      </c>
      <c r="O66" s="17">
        <f t="shared" si="4"/>
        <v>100</v>
      </c>
      <c r="P66" s="10"/>
    </row>
    <row r="67" spans="1:16">
      <c r="A67" s="5" t="s">
        <v>111</v>
      </c>
      <c r="B67" s="6" t="s">
        <v>112</v>
      </c>
      <c r="C67" s="7">
        <v>3653850</v>
      </c>
      <c r="D67" s="7">
        <v>3763184.42</v>
      </c>
      <c r="E67" s="7">
        <v>3763184.42</v>
      </c>
      <c r="F67" s="7">
        <v>3763184.39</v>
      </c>
      <c r="G67" s="7">
        <v>0</v>
      </c>
      <c r="H67" s="7">
        <v>3763184.39</v>
      </c>
      <c r="I67" s="7">
        <v>0</v>
      </c>
      <c r="J67" s="7">
        <v>0</v>
      </c>
      <c r="K67" s="7">
        <f t="shared" si="9"/>
        <v>2.9999999795109034E-2</v>
      </c>
      <c r="L67" s="7">
        <f t="shared" si="10"/>
        <v>2.9999999795109034E-2</v>
      </c>
      <c r="M67" s="7">
        <f t="shared" si="11"/>
        <v>99.999999202802826</v>
      </c>
      <c r="N67" s="7">
        <f t="shared" si="12"/>
        <v>2.9999999795109034E-2</v>
      </c>
      <c r="O67" s="17">
        <f t="shared" si="4"/>
        <v>99.999999202802826</v>
      </c>
      <c r="P67" s="7"/>
    </row>
    <row r="68" spans="1:16" ht="25.5" hidden="1">
      <c r="A68" s="8" t="s">
        <v>113</v>
      </c>
      <c r="B68" s="9" t="s">
        <v>114</v>
      </c>
      <c r="C68" s="10">
        <v>70000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9"/>
        <v>0</v>
      </c>
      <c r="L68" s="10">
        <f t="shared" si="10"/>
        <v>0</v>
      </c>
      <c r="M68" s="10">
        <f t="shared" si="11"/>
        <v>0</v>
      </c>
      <c r="N68" s="10">
        <f t="shared" si="12"/>
        <v>0</v>
      </c>
      <c r="O68" s="17" t="e">
        <f t="shared" si="4"/>
        <v>#DIV/0!</v>
      </c>
      <c r="P68" s="10"/>
    </row>
    <row r="69" spans="1:16" hidden="1">
      <c r="A69" s="8" t="s">
        <v>115</v>
      </c>
      <c r="B69" s="9" t="s">
        <v>116</v>
      </c>
      <c r="C69" s="10">
        <v>1203550</v>
      </c>
      <c r="D69" s="10">
        <v>1206337.33</v>
      </c>
      <c r="E69" s="10">
        <v>1206337.33</v>
      </c>
      <c r="F69" s="10">
        <v>1206337.33</v>
      </c>
      <c r="G69" s="10">
        <v>0</v>
      </c>
      <c r="H69" s="10">
        <v>1206337.33</v>
      </c>
      <c r="I69" s="10">
        <v>0</v>
      </c>
      <c r="J69" s="10">
        <v>0</v>
      </c>
      <c r="K69" s="10">
        <f t="shared" si="9"/>
        <v>0</v>
      </c>
      <c r="L69" s="10">
        <f t="shared" si="10"/>
        <v>0</v>
      </c>
      <c r="M69" s="10">
        <f t="shared" si="11"/>
        <v>100</v>
      </c>
      <c r="N69" s="10">
        <f t="shared" si="12"/>
        <v>0</v>
      </c>
      <c r="O69" s="17">
        <f t="shared" si="4"/>
        <v>100</v>
      </c>
      <c r="P69" s="10"/>
    </row>
    <row r="70" spans="1:16" hidden="1">
      <c r="A70" s="8" t="s">
        <v>117</v>
      </c>
      <c r="B70" s="9" t="s">
        <v>118</v>
      </c>
      <c r="C70" s="10">
        <v>368400</v>
      </c>
      <c r="D70" s="10">
        <v>382582.91000000003</v>
      </c>
      <c r="E70" s="10">
        <v>382582.91000000003</v>
      </c>
      <c r="F70" s="10">
        <v>382582.91000000003</v>
      </c>
      <c r="G70" s="10">
        <v>0</v>
      </c>
      <c r="H70" s="10">
        <v>382582.91000000003</v>
      </c>
      <c r="I70" s="10">
        <v>0</v>
      </c>
      <c r="J70" s="10">
        <v>0</v>
      </c>
      <c r="K70" s="10">
        <f t="shared" si="9"/>
        <v>0</v>
      </c>
      <c r="L70" s="10">
        <f t="shared" si="10"/>
        <v>0</v>
      </c>
      <c r="M70" s="10">
        <f t="shared" si="11"/>
        <v>100</v>
      </c>
      <c r="N70" s="10">
        <f t="shared" si="12"/>
        <v>0</v>
      </c>
      <c r="O70" s="17">
        <f t="shared" si="4"/>
        <v>100</v>
      </c>
      <c r="P70" s="10"/>
    </row>
    <row r="71" spans="1:16" ht="25.5" hidden="1">
      <c r="A71" s="8" t="s">
        <v>119</v>
      </c>
      <c r="B71" s="9" t="s">
        <v>120</v>
      </c>
      <c r="C71" s="10">
        <v>1530600</v>
      </c>
      <c r="D71" s="10">
        <v>1594781.84</v>
      </c>
      <c r="E71" s="10">
        <v>1594781.84</v>
      </c>
      <c r="F71" s="10">
        <v>1594781.84</v>
      </c>
      <c r="G71" s="10">
        <v>0</v>
      </c>
      <c r="H71" s="10">
        <v>1594781.84</v>
      </c>
      <c r="I71" s="10">
        <v>0</v>
      </c>
      <c r="J71" s="10">
        <v>0</v>
      </c>
      <c r="K71" s="10">
        <f t="shared" si="9"/>
        <v>0</v>
      </c>
      <c r="L71" s="10">
        <f t="shared" si="10"/>
        <v>0</v>
      </c>
      <c r="M71" s="10">
        <f t="shared" si="11"/>
        <v>100</v>
      </c>
      <c r="N71" s="10">
        <f t="shared" si="12"/>
        <v>0</v>
      </c>
      <c r="O71" s="17">
        <f t="shared" si="4"/>
        <v>100</v>
      </c>
      <c r="P71" s="10"/>
    </row>
    <row r="72" spans="1:16" ht="25.5" hidden="1">
      <c r="A72" s="8" t="s">
        <v>121</v>
      </c>
      <c r="B72" s="9" t="s">
        <v>122</v>
      </c>
      <c r="C72" s="10">
        <v>481300</v>
      </c>
      <c r="D72" s="10">
        <v>548268.84</v>
      </c>
      <c r="E72" s="10">
        <v>548268.84</v>
      </c>
      <c r="F72" s="10">
        <v>548268.80999999994</v>
      </c>
      <c r="G72" s="10">
        <v>0</v>
      </c>
      <c r="H72" s="10">
        <v>548268.80999999994</v>
      </c>
      <c r="I72" s="10">
        <v>0</v>
      </c>
      <c r="J72" s="10">
        <v>0</v>
      </c>
      <c r="K72" s="10">
        <f t="shared" si="9"/>
        <v>3.0000000027939677E-2</v>
      </c>
      <c r="L72" s="10">
        <f t="shared" si="10"/>
        <v>3.0000000027939677E-2</v>
      </c>
      <c r="M72" s="10">
        <f t="shared" si="11"/>
        <v>99.999994528231809</v>
      </c>
      <c r="N72" s="10">
        <f t="shared" si="12"/>
        <v>3.0000000027939677E-2</v>
      </c>
      <c r="O72" s="17">
        <f t="shared" si="4"/>
        <v>99.999994528231809</v>
      </c>
      <c r="P72" s="10"/>
    </row>
    <row r="73" spans="1:16" hidden="1">
      <c r="A73" s="8" t="s">
        <v>123</v>
      </c>
      <c r="B73" s="9" t="s">
        <v>124</v>
      </c>
      <c r="C73" s="10">
        <v>0</v>
      </c>
      <c r="D73" s="10">
        <v>31213.5</v>
      </c>
      <c r="E73" s="10">
        <v>31213.5</v>
      </c>
      <c r="F73" s="10">
        <v>31213.5</v>
      </c>
      <c r="G73" s="10">
        <v>0</v>
      </c>
      <c r="H73" s="10">
        <v>31213.5</v>
      </c>
      <c r="I73" s="10">
        <v>0</v>
      </c>
      <c r="J73" s="10">
        <v>0</v>
      </c>
      <c r="K73" s="10">
        <f t="shared" si="9"/>
        <v>0</v>
      </c>
      <c r="L73" s="10">
        <f t="shared" si="10"/>
        <v>0</v>
      </c>
      <c r="M73" s="10">
        <f t="shared" si="11"/>
        <v>100</v>
      </c>
      <c r="N73" s="10">
        <f t="shared" si="12"/>
        <v>0</v>
      </c>
      <c r="O73" s="17">
        <f t="shared" si="4"/>
        <v>100</v>
      </c>
      <c r="P73" s="10"/>
    </row>
    <row r="74" spans="1:16">
      <c r="A74" s="5" t="s">
        <v>125</v>
      </c>
      <c r="B74" s="6" t="s">
        <v>126</v>
      </c>
      <c r="C74" s="7">
        <v>814400</v>
      </c>
      <c r="D74" s="7">
        <v>1277292.3199999998</v>
      </c>
      <c r="E74" s="7">
        <v>1277292.3199999998</v>
      </c>
      <c r="F74" s="7">
        <v>1269792.3199999998</v>
      </c>
      <c r="G74" s="7">
        <v>0</v>
      </c>
      <c r="H74" s="7">
        <v>1269792.3199999998</v>
      </c>
      <c r="I74" s="7">
        <v>0</v>
      </c>
      <c r="J74" s="7">
        <v>0</v>
      </c>
      <c r="K74" s="7">
        <f t="shared" si="9"/>
        <v>7500</v>
      </c>
      <c r="L74" s="7">
        <f t="shared" si="10"/>
        <v>7500</v>
      </c>
      <c r="M74" s="7">
        <f t="shared" si="11"/>
        <v>99.412820394942955</v>
      </c>
      <c r="N74" s="7">
        <f t="shared" si="12"/>
        <v>7500</v>
      </c>
      <c r="O74" s="17">
        <f t="shared" si="4"/>
        <v>99.412820394942955</v>
      </c>
      <c r="P74" s="7"/>
    </row>
    <row r="75" spans="1:16" ht="25.5" hidden="1">
      <c r="A75" s="8" t="s">
        <v>127</v>
      </c>
      <c r="B75" s="9" t="s">
        <v>128</v>
      </c>
      <c r="C75" s="10">
        <v>100000</v>
      </c>
      <c r="D75" s="10">
        <v>54992.6</v>
      </c>
      <c r="E75" s="10">
        <v>54992.6</v>
      </c>
      <c r="F75" s="10">
        <v>54992.6</v>
      </c>
      <c r="G75" s="10">
        <v>0</v>
      </c>
      <c r="H75" s="10">
        <v>54992.6</v>
      </c>
      <c r="I75" s="10">
        <v>0</v>
      </c>
      <c r="J75" s="10">
        <v>0</v>
      </c>
      <c r="K75" s="10">
        <f t="shared" si="9"/>
        <v>0</v>
      </c>
      <c r="L75" s="10">
        <f t="shared" si="10"/>
        <v>0</v>
      </c>
      <c r="M75" s="10">
        <f t="shared" si="11"/>
        <v>100</v>
      </c>
      <c r="N75" s="10">
        <f t="shared" si="12"/>
        <v>0</v>
      </c>
      <c r="O75" s="17">
        <f t="shared" ref="O75:O96" si="15">H75/D75*100</f>
        <v>100</v>
      </c>
      <c r="P75" s="10"/>
    </row>
    <row r="76" spans="1:16" ht="25.5" hidden="1">
      <c r="A76" s="8" t="s">
        <v>129</v>
      </c>
      <c r="B76" s="9" t="s">
        <v>130</v>
      </c>
      <c r="C76" s="10">
        <v>440200</v>
      </c>
      <c r="D76" s="10">
        <v>681897.44</v>
      </c>
      <c r="E76" s="10">
        <v>681897.44</v>
      </c>
      <c r="F76" s="10">
        <v>674397.44</v>
      </c>
      <c r="G76" s="10">
        <v>0</v>
      </c>
      <c r="H76" s="10">
        <v>674397.44</v>
      </c>
      <c r="I76" s="10">
        <v>0</v>
      </c>
      <c r="J76" s="10">
        <v>0</v>
      </c>
      <c r="K76" s="10">
        <f t="shared" si="9"/>
        <v>7500</v>
      </c>
      <c r="L76" s="10">
        <f t="shared" si="10"/>
        <v>7500</v>
      </c>
      <c r="M76" s="10">
        <f t="shared" si="11"/>
        <v>98.900127855004115</v>
      </c>
      <c r="N76" s="10">
        <f t="shared" si="12"/>
        <v>7500</v>
      </c>
      <c r="O76" s="17">
        <f t="shared" si="15"/>
        <v>98.900127855004115</v>
      </c>
      <c r="P76" s="10"/>
    </row>
    <row r="77" spans="1:16" ht="38.25" hidden="1">
      <c r="A77" s="8" t="s">
        <v>131</v>
      </c>
      <c r="B77" s="9" t="s">
        <v>132</v>
      </c>
      <c r="C77" s="10">
        <v>50000</v>
      </c>
      <c r="D77" s="10">
        <v>50000</v>
      </c>
      <c r="E77" s="10">
        <v>50000</v>
      </c>
      <c r="F77" s="10">
        <v>50000</v>
      </c>
      <c r="G77" s="10">
        <v>0</v>
      </c>
      <c r="H77" s="10">
        <v>50000</v>
      </c>
      <c r="I77" s="10">
        <v>0</v>
      </c>
      <c r="J77" s="10">
        <v>0</v>
      </c>
      <c r="K77" s="10">
        <f t="shared" si="9"/>
        <v>0</v>
      </c>
      <c r="L77" s="10">
        <f t="shared" si="10"/>
        <v>0</v>
      </c>
      <c r="M77" s="10">
        <f t="shared" si="11"/>
        <v>100</v>
      </c>
      <c r="N77" s="10">
        <f t="shared" si="12"/>
        <v>0</v>
      </c>
      <c r="O77" s="17">
        <f t="shared" si="15"/>
        <v>100</v>
      </c>
      <c r="P77" s="10"/>
    </row>
    <row r="78" spans="1:16" ht="38.25" hidden="1">
      <c r="A78" s="8" t="s">
        <v>133</v>
      </c>
      <c r="B78" s="9" t="s">
        <v>134</v>
      </c>
      <c r="C78" s="10">
        <v>224200</v>
      </c>
      <c r="D78" s="10">
        <v>490402.28</v>
      </c>
      <c r="E78" s="10">
        <v>490402.28</v>
      </c>
      <c r="F78" s="10">
        <v>490402.28</v>
      </c>
      <c r="G78" s="10">
        <v>0</v>
      </c>
      <c r="H78" s="10">
        <v>490402.28</v>
      </c>
      <c r="I78" s="10">
        <v>0</v>
      </c>
      <c r="J78" s="10">
        <v>0</v>
      </c>
      <c r="K78" s="10">
        <f t="shared" si="9"/>
        <v>0</v>
      </c>
      <c r="L78" s="10">
        <f t="shared" si="10"/>
        <v>0</v>
      </c>
      <c r="M78" s="10">
        <f t="shared" si="11"/>
        <v>100</v>
      </c>
      <c r="N78" s="10">
        <f t="shared" si="12"/>
        <v>0</v>
      </c>
      <c r="O78" s="17">
        <f t="shared" si="15"/>
        <v>100</v>
      </c>
      <c r="P78" s="10"/>
    </row>
    <row r="79" spans="1:16" ht="12" customHeight="1">
      <c r="A79" s="5" t="s">
        <v>135</v>
      </c>
      <c r="B79" s="6" t="s">
        <v>136</v>
      </c>
      <c r="C79" s="7">
        <v>20000</v>
      </c>
      <c r="D79" s="7">
        <v>31500</v>
      </c>
      <c r="E79" s="7">
        <v>31500</v>
      </c>
      <c r="F79" s="7">
        <v>31500</v>
      </c>
      <c r="G79" s="7">
        <v>0</v>
      </c>
      <c r="H79" s="7">
        <v>31500</v>
      </c>
      <c r="I79" s="7">
        <v>0</v>
      </c>
      <c r="J79" s="7">
        <v>0</v>
      </c>
      <c r="K79" s="7">
        <f t="shared" si="9"/>
        <v>0</v>
      </c>
      <c r="L79" s="7">
        <f t="shared" si="10"/>
        <v>0</v>
      </c>
      <c r="M79" s="7">
        <f t="shared" si="11"/>
        <v>100</v>
      </c>
      <c r="N79" s="7">
        <f t="shared" si="12"/>
        <v>0</v>
      </c>
      <c r="O79" s="17">
        <f t="shared" si="15"/>
        <v>100</v>
      </c>
      <c r="P79" s="7"/>
    </row>
    <row r="80" spans="1:16" ht="1.5" hidden="1" customHeight="1">
      <c r="A80" s="8" t="s">
        <v>137</v>
      </c>
      <c r="B80" s="9" t="s">
        <v>138</v>
      </c>
      <c r="C80" s="10">
        <v>0</v>
      </c>
      <c r="D80" s="10">
        <v>31500</v>
      </c>
      <c r="E80" s="10">
        <v>31500</v>
      </c>
      <c r="F80" s="10">
        <v>31500</v>
      </c>
      <c r="G80" s="10">
        <v>0</v>
      </c>
      <c r="H80" s="10">
        <v>31500</v>
      </c>
      <c r="I80" s="10">
        <v>0</v>
      </c>
      <c r="J80" s="10">
        <v>0</v>
      </c>
      <c r="K80" s="10">
        <f t="shared" ref="K80:K95" si="16">E80-F80</f>
        <v>0</v>
      </c>
      <c r="L80" s="10">
        <f t="shared" ref="L80:L95" si="17">D80-F80</f>
        <v>0</v>
      </c>
      <c r="M80" s="10">
        <f t="shared" ref="M80:M95" si="18">IF(E80=0,0,(F80/E80)*100)</f>
        <v>100</v>
      </c>
      <c r="N80" s="10">
        <f t="shared" ref="N80:N96" si="19">D80-H80</f>
        <v>0</v>
      </c>
      <c r="O80" s="17">
        <f t="shared" si="15"/>
        <v>100</v>
      </c>
      <c r="P80" s="10"/>
    </row>
    <row r="81" spans="1:16" ht="1.5" hidden="1" customHeight="1">
      <c r="A81" s="8" t="s">
        <v>139</v>
      </c>
      <c r="B81" s="9" t="s">
        <v>140</v>
      </c>
      <c r="C81" s="10">
        <v>20000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16"/>
        <v>0</v>
      </c>
      <c r="L81" s="10">
        <f t="shared" si="17"/>
        <v>0</v>
      </c>
      <c r="M81" s="10">
        <f t="shared" si="18"/>
        <v>0</v>
      </c>
      <c r="N81" s="10">
        <f t="shared" si="19"/>
        <v>0</v>
      </c>
      <c r="O81" s="17" t="e">
        <f t="shared" si="15"/>
        <v>#DIV/0!</v>
      </c>
      <c r="P81" s="10"/>
    </row>
    <row r="82" spans="1:16">
      <c r="A82" s="5" t="s">
        <v>141</v>
      </c>
      <c r="B82" s="6" t="s">
        <v>142</v>
      </c>
      <c r="C82" s="7">
        <v>776000</v>
      </c>
      <c r="D82" s="7">
        <v>424491.83</v>
      </c>
      <c r="E82" s="7">
        <v>424491.83</v>
      </c>
      <c r="F82" s="7">
        <v>424491.83</v>
      </c>
      <c r="G82" s="7">
        <v>0</v>
      </c>
      <c r="H82" s="7">
        <v>424491.83</v>
      </c>
      <c r="I82" s="7">
        <v>0</v>
      </c>
      <c r="J82" s="7">
        <v>0</v>
      </c>
      <c r="K82" s="7">
        <f t="shared" si="16"/>
        <v>0</v>
      </c>
      <c r="L82" s="7">
        <f t="shared" si="17"/>
        <v>0</v>
      </c>
      <c r="M82" s="7">
        <f t="shared" si="18"/>
        <v>100</v>
      </c>
      <c r="N82" s="7">
        <f t="shared" si="19"/>
        <v>0</v>
      </c>
      <c r="O82" s="17">
        <f t="shared" si="15"/>
        <v>100</v>
      </c>
      <c r="P82" s="7"/>
    </row>
    <row r="83" spans="1:16" ht="25.5">
      <c r="A83" s="8" t="s">
        <v>143</v>
      </c>
      <c r="B83" s="9" t="s">
        <v>144</v>
      </c>
      <c r="C83" s="10">
        <v>96000</v>
      </c>
      <c r="D83" s="10">
        <v>6106.7999999999993</v>
      </c>
      <c r="E83" s="10">
        <v>6106.7999999999993</v>
      </c>
      <c r="F83" s="10">
        <v>6106.8</v>
      </c>
      <c r="G83" s="10">
        <v>0</v>
      </c>
      <c r="H83" s="10">
        <v>6106.8</v>
      </c>
      <c r="I83" s="10">
        <v>0</v>
      </c>
      <c r="J83" s="10">
        <v>0</v>
      </c>
      <c r="K83" s="10">
        <f t="shared" si="16"/>
        <v>0</v>
      </c>
      <c r="L83" s="10">
        <f t="shared" si="17"/>
        <v>0</v>
      </c>
      <c r="M83" s="10">
        <f t="shared" si="18"/>
        <v>100.00000000000003</v>
      </c>
      <c r="N83" s="10">
        <f t="shared" si="19"/>
        <v>0</v>
      </c>
      <c r="O83" s="17">
        <f t="shared" si="15"/>
        <v>100.00000000000003</v>
      </c>
      <c r="P83" s="10"/>
    </row>
    <row r="84" spans="1:16" ht="25.5">
      <c r="A84" s="8" t="s">
        <v>145</v>
      </c>
      <c r="B84" s="9" t="s">
        <v>146</v>
      </c>
      <c r="C84" s="10">
        <v>179000</v>
      </c>
      <c r="D84" s="10">
        <v>65504</v>
      </c>
      <c r="E84" s="10">
        <v>65504</v>
      </c>
      <c r="F84" s="10">
        <v>65504</v>
      </c>
      <c r="G84" s="10">
        <v>0</v>
      </c>
      <c r="H84" s="10">
        <v>65504</v>
      </c>
      <c r="I84" s="10">
        <v>0</v>
      </c>
      <c r="J84" s="10">
        <v>0</v>
      </c>
      <c r="K84" s="10">
        <f t="shared" si="16"/>
        <v>0</v>
      </c>
      <c r="L84" s="10">
        <f t="shared" si="17"/>
        <v>0</v>
      </c>
      <c r="M84" s="10">
        <f t="shared" si="18"/>
        <v>100</v>
      </c>
      <c r="N84" s="10">
        <f t="shared" si="19"/>
        <v>0</v>
      </c>
      <c r="O84" s="17">
        <f t="shared" si="15"/>
        <v>100</v>
      </c>
      <c r="P84" s="10"/>
    </row>
    <row r="85" spans="1:16">
      <c r="A85" s="8" t="s">
        <v>147</v>
      </c>
      <c r="B85" s="9" t="s">
        <v>148</v>
      </c>
      <c r="C85" s="10">
        <v>111000</v>
      </c>
      <c r="D85" s="10">
        <v>110881.03</v>
      </c>
      <c r="E85" s="10">
        <v>110881.03</v>
      </c>
      <c r="F85" s="10">
        <v>110881.03</v>
      </c>
      <c r="G85" s="10">
        <v>0</v>
      </c>
      <c r="H85" s="10">
        <v>110881.03</v>
      </c>
      <c r="I85" s="10">
        <v>0</v>
      </c>
      <c r="J85" s="10">
        <v>0</v>
      </c>
      <c r="K85" s="10">
        <f t="shared" si="16"/>
        <v>0</v>
      </c>
      <c r="L85" s="10">
        <f t="shared" si="17"/>
        <v>0</v>
      </c>
      <c r="M85" s="10">
        <f t="shared" si="18"/>
        <v>100</v>
      </c>
      <c r="N85" s="10">
        <f t="shared" si="19"/>
        <v>0</v>
      </c>
      <c r="O85" s="17">
        <f t="shared" si="15"/>
        <v>100</v>
      </c>
      <c r="P85" s="10"/>
    </row>
    <row r="86" spans="1:16">
      <c r="A86" s="8" t="s">
        <v>149</v>
      </c>
      <c r="B86" s="9" t="s">
        <v>150</v>
      </c>
      <c r="C86" s="10">
        <v>140000</v>
      </c>
      <c r="D86" s="10">
        <v>242000</v>
      </c>
      <c r="E86" s="10">
        <v>242000</v>
      </c>
      <c r="F86" s="10">
        <v>242000</v>
      </c>
      <c r="G86" s="10">
        <v>0</v>
      </c>
      <c r="H86" s="10">
        <v>242000</v>
      </c>
      <c r="I86" s="10">
        <v>0</v>
      </c>
      <c r="J86" s="10">
        <v>0</v>
      </c>
      <c r="K86" s="10">
        <f t="shared" si="16"/>
        <v>0</v>
      </c>
      <c r="L86" s="10">
        <f t="shared" si="17"/>
        <v>0</v>
      </c>
      <c r="M86" s="10">
        <f t="shared" si="18"/>
        <v>100</v>
      </c>
      <c r="N86" s="10">
        <f t="shared" si="19"/>
        <v>0</v>
      </c>
      <c r="O86" s="17">
        <f t="shared" si="15"/>
        <v>100</v>
      </c>
      <c r="P86" s="10"/>
    </row>
    <row r="87" spans="1:16">
      <c r="A87" s="8" t="s">
        <v>151</v>
      </c>
      <c r="B87" s="9" t="s">
        <v>152</v>
      </c>
      <c r="C87" s="10">
        <v>250000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16"/>
        <v>0</v>
      </c>
      <c r="L87" s="10">
        <f t="shared" si="17"/>
        <v>0</v>
      </c>
      <c r="M87" s="10">
        <f t="shared" si="18"/>
        <v>0</v>
      </c>
      <c r="N87" s="10">
        <f t="shared" si="19"/>
        <v>0</v>
      </c>
      <c r="O87" s="17"/>
      <c r="P87" s="10"/>
    </row>
    <row r="88" spans="1:16">
      <c r="A88" s="5" t="s">
        <v>153</v>
      </c>
      <c r="B88" s="6" t="s">
        <v>154</v>
      </c>
      <c r="C88" s="7">
        <v>2382500</v>
      </c>
      <c r="D88" s="7">
        <v>6161800</v>
      </c>
      <c r="E88" s="7">
        <v>6161800</v>
      </c>
      <c r="F88" s="7">
        <v>4927277</v>
      </c>
      <c r="G88" s="7">
        <v>0</v>
      </c>
      <c r="H88" s="7">
        <v>4927277</v>
      </c>
      <c r="I88" s="7">
        <v>0</v>
      </c>
      <c r="J88" s="7">
        <v>0</v>
      </c>
      <c r="K88" s="7">
        <f t="shared" si="16"/>
        <v>1234523</v>
      </c>
      <c r="L88" s="7">
        <f t="shared" si="17"/>
        <v>1234523</v>
      </c>
      <c r="M88" s="7">
        <f t="shared" si="18"/>
        <v>79.964896621117205</v>
      </c>
      <c r="N88" s="7">
        <f t="shared" si="19"/>
        <v>1234523</v>
      </c>
      <c r="O88" s="17">
        <f t="shared" si="15"/>
        <v>79.964896621117205</v>
      </c>
      <c r="P88" s="7"/>
    </row>
    <row r="89" spans="1:16">
      <c r="A89" s="8" t="s">
        <v>155</v>
      </c>
      <c r="B89" s="9" t="s">
        <v>156</v>
      </c>
      <c r="C89" s="10">
        <v>2232500</v>
      </c>
      <c r="D89" s="10">
        <v>2351500</v>
      </c>
      <c r="E89" s="10">
        <v>2351500</v>
      </c>
      <c r="F89" s="10">
        <v>1117660</v>
      </c>
      <c r="G89" s="10">
        <v>0</v>
      </c>
      <c r="H89" s="10">
        <v>1117660</v>
      </c>
      <c r="I89" s="10">
        <v>0</v>
      </c>
      <c r="J89" s="10">
        <v>0</v>
      </c>
      <c r="K89" s="10">
        <f t="shared" si="16"/>
        <v>1233840</v>
      </c>
      <c r="L89" s="10">
        <f t="shared" si="17"/>
        <v>1233840</v>
      </c>
      <c r="M89" s="10">
        <f t="shared" si="18"/>
        <v>47.529661917924734</v>
      </c>
      <c r="N89" s="10">
        <f t="shared" si="19"/>
        <v>1233840</v>
      </c>
      <c r="O89" s="17">
        <f t="shared" si="15"/>
        <v>47.529661917924734</v>
      </c>
      <c r="P89" s="10"/>
    </row>
    <row r="90" spans="1:16" ht="38.25">
      <c r="A90" s="8" t="s">
        <v>157</v>
      </c>
      <c r="B90" s="9" t="s">
        <v>158</v>
      </c>
      <c r="C90" s="10">
        <v>0</v>
      </c>
      <c r="D90" s="10">
        <v>2948213</v>
      </c>
      <c r="E90" s="10">
        <v>2948213</v>
      </c>
      <c r="F90" s="10">
        <v>2947530</v>
      </c>
      <c r="G90" s="10">
        <v>0</v>
      </c>
      <c r="H90" s="10">
        <v>2947530</v>
      </c>
      <c r="I90" s="10">
        <v>0</v>
      </c>
      <c r="J90" s="10">
        <v>0</v>
      </c>
      <c r="K90" s="10">
        <f t="shared" si="16"/>
        <v>683</v>
      </c>
      <c r="L90" s="10">
        <f t="shared" si="17"/>
        <v>683</v>
      </c>
      <c r="M90" s="10">
        <f t="shared" si="18"/>
        <v>99.976833424179318</v>
      </c>
      <c r="N90" s="10">
        <f t="shared" si="19"/>
        <v>683</v>
      </c>
      <c r="O90" s="17">
        <f t="shared" si="15"/>
        <v>99.976833424179318</v>
      </c>
      <c r="P90" s="10"/>
    </row>
    <row r="91" spans="1:16" ht="51">
      <c r="A91" s="8" t="s">
        <v>159</v>
      </c>
      <c r="B91" s="9" t="s">
        <v>160</v>
      </c>
      <c r="C91" s="10">
        <v>0</v>
      </c>
      <c r="D91" s="10">
        <v>575000</v>
      </c>
      <c r="E91" s="10">
        <v>575000</v>
      </c>
      <c r="F91" s="10">
        <v>575000</v>
      </c>
      <c r="G91" s="10">
        <v>0</v>
      </c>
      <c r="H91" s="10">
        <v>575000</v>
      </c>
      <c r="I91" s="10">
        <v>0</v>
      </c>
      <c r="J91" s="10">
        <v>0</v>
      </c>
      <c r="K91" s="10">
        <f t="shared" si="16"/>
        <v>0</v>
      </c>
      <c r="L91" s="10">
        <f t="shared" si="17"/>
        <v>0</v>
      </c>
      <c r="M91" s="10">
        <f t="shared" si="18"/>
        <v>100</v>
      </c>
      <c r="N91" s="10">
        <f t="shared" si="19"/>
        <v>0</v>
      </c>
      <c r="O91" s="17">
        <f t="shared" si="15"/>
        <v>100</v>
      </c>
      <c r="P91" s="10"/>
    </row>
    <row r="92" spans="1:16" ht="38.25">
      <c r="A92" s="8" t="s">
        <v>161</v>
      </c>
      <c r="B92" s="9" t="s">
        <v>162</v>
      </c>
      <c r="C92" s="10">
        <v>150000</v>
      </c>
      <c r="D92" s="10">
        <v>150000</v>
      </c>
      <c r="E92" s="10">
        <v>150000</v>
      </c>
      <c r="F92" s="10">
        <v>150000</v>
      </c>
      <c r="G92" s="10">
        <v>0</v>
      </c>
      <c r="H92" s="10">
        <v>150000</v>
      </c>
      <c r="I92" s="10">
        <v>0</v>
      </c>
      <c r="J92" s="10">
        <v>0</v>
      </c>
      <c r="K92" s="10">
        <f t="shared" si="16"/>
        <v>0</v>
      </c>
      <c r="L92" s="10">
        <f t="shared" si="17"/>
        <v>0</v>
      </c>
      <c r="M92" s="10">
        <f t="shared" si="18"/>
        <v>100</v>
      </c>
      <c r="N92" s="10">
        <f t="shared" si="19"/>
        <v>0</v>
      </c>
      <c r="O92" s="17">
        <f t="shared" si="15"/>
        <v>100</v>
      </c>
      <c r="P92" s="10"/>
    </row>
    <row r="93" spans="1:16">
      <c r="A93" s="8" t="s">
        <v>163</v>
      </c>
      <c r="B93" s="9" t="s">
        <v>164</v>
      </c>
      <c r="C93" s="10">
        <v>0</v>
      </c>
      <c r="D93" s="10">
        <v>37087</v>
      </c>
      <c r="E93" s="10">
        <v>37087</v>
      </c>
      <c r="F93" s="10">
        <v>37087</v>
      </c>
      <c r="G93" s="10">
        <v>0</v>
      </c>
      <c r="H93" s="10">
        <v>37087</v>
      </c>
      <c r="I93" s="10">
        <v>0</v>
      </c>
      <c r="J93" s="10">
        <v>0</v>
      </c>
      <c r="K93" s="10">
        <f t="shared" si="16"/>
        <v>0</v>
      </c>
      <c r="L93" s="10">
        <f t="shared" si="17"/>
        <v>0</v>
      </c>
      <c r="M93" s="10">
        <f t="shared" si="18"/>
        <v>100</v>
      </c>
      <c r="N93" s="10">
        <f t="shared" si="19"/>
        <v>0</v>
      </c>
      <c r="O93" s="17">
        <f t="shared" si="15"/>
        <v>100</v>
      </c>
      <c r="P93" s="10"/>
    </row>
    <row r="94" spans="1:16" ht="25.5">
      <c r="A94" s="8" t="s">
        <v>165</v>
      </c>
      <c r="B94" s="9" t="s">
        <v>166</v>
      </c>
      <c r="C94" s="10">
        <v>0</v>
      </c>
      <c r="D94" s="10">
        <v>100000</v>
      </c>
      <c r="E94" s="10">
        <v>100000</v>
      </c>
      <c r="F94" s="10">
        <v>100000</v>
      </c>
      <c r="G94" s="10">
        <v>0</v>
      </c>
      <c r="H94" s="10">
        <v>100000</v>
      </c>
      <c r="I94" s="10">
        <v>0</v>
      </c>
      <c r="J94" s="10">
        <v>0</v>
      </c>
      <c r="K94" s="10">
        <f t="shared" si="16"/>
        <v>0</v>
      </c>
      <c r="L94" s="10">
        <f t="shared" si="17"/>
        <v>0</v>
      </c>
      <c r="M94" s="10">
        <f t="shared" si="18"/>
        <v>100</v>
      </c>
      <c r="N94" s="10">
        <f t="shared" si="19"/>
        <v>0</v>
      </c>
      <c r="O94" s="17">
        <f t="shared" si="15"/>
        <v>100</v>
      </c>
      <c r="P94" s="10"/>
    </row>
    <row r="95" spans="1:16">
      <c r="A95" s="5" t="s">
        <v>167</v>
      </c>
      <c r="B95" s="6" t="s">
        <v>168</v>
      </c>
      <c r="C95" s="7">
        <v>195835680</v>
      </c>
      <c r="D95" s="7">
        <v>229735877.94799995</v>
      </c>
      <c r="E95" s="7">
        <v>229735877.94799995</v>
      </c>
      <c r="F95" s="7">
        <v>225697863.38</v>
      </c>
      <c r="G95" s="7">
        <v>0</v>
      </c>
      <c r="H95" s="7">
        <v>225697863.38</v>
      </c>
      <c r="I95" s="7">
        <v>0</v>
      </c>
      <c r="J95" s="7">
        <v>10133104.240000002</v>
      </c>
      <c r="K95" s="7">
        <f t="shared" si="16"/>
        <v>4038014.567999959</v>
      </c>
      <c r="L95" s="7">
        <f t="shared" si="17"/>
        <v>4038014.567999959</v>
      </c>
      <c r="M95" s="7">
        <f t="shared" si="18"/>
        <v>98.242323051990184</v>
      </c>
      <c r="N95" s="7">
        <f t="shared" si="19"/>
        <v>4038014.567999959</v>
      </c>
      <c r="O95" s="17">
        <f t="shared" si="15"/>
        <v>98.242323051990184</v>
      </c>
      <c r="P95" s="7"/>
    </row>
    <row r="96" spans="1:16">
      <c r="A96" s="18"/>
      <c r="B96" s="18" t="s">
        <v>185</v>
      </c>
      <c r="C96" s="22">
        <v>65000</v>
      </c>
      <c r="D96" s="22">
        <v>65000</v>
      </c>
      <c r="E96" s="22">
        <v>65000</v>
      </c>
      <c r="F96" s="22"/>
      <c r="G96" s="22"/>
      <c r="H96" s="22">
        <v>65000</v>
      </c>
      <c r="I96" s="18"/>
      <c r="J96" s="18"/>
      <c r="K96" s="18"/>
      <c r="L96" s="18"/>
      <c r="M96" s="18"/>
      <c r="N96" s="18">
        <f t="shared" si="19"/>
        <v>0</v>
      </c>
      <c r="O96" s="21">
        <f t="shared" si="15"/>
        <v>100</v>
      </c>
      <c r="P96" s="3"/>
    </row>
    <row r="98" spans="2:2">
      <c r="B98" t="s">
        <v>186</v>
      </c>
    </row>
  </sheetData>
  <mergeCells count="2">
    <mergeCell ref="A4:L4"/>
    <mergeCell ref="A7:L7"/>
  </mergeCells>
  <pageMargins left="0.32" right="0.33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Admin</cp:lastModifiedBy>
  <cp:lastPrinted>2019-03-20T07:22:43Z</cp:lastPrinted>
  <dcterms:created xsi:type="dcterms:W3CDTF">2019-01-04T07:19:20Z</dcterms:created>
  <dcterms:modified xsi:type="dcterms:W3CDTF">2019-03-20T07:23:21Z</dcterms:modified>
</cp:coreProperties>
</file>